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Чиркин А\ГМО\для ПО\для ПО\"/>
    </mc:Choice>
  </mc:AlternateContent>
  <xr:revisionPtr revIDLastSave="0" documentId="13_ncr:1_{312911A4-AFD6-47B8-9B22-6FE1F7466424}" xr6:coauthVersionLast="47" xr6:coauthVersionMax="47" xr10:uidLastSave="{00000000-0000-0000-0000-000000000000}"/>
  <workbookProtection workbookAlgorithmName="SHA-512" workbookHashValue="0roQTGxmzHo3YegE94/l5pGuitfqzn6xE314shDFvYL69JUD/4uswb+Ggc0s6+Jz/sraV54cmVMbOV7Sao+viQ==" workbookSaltValue="x7JSLorCQP14IyyDHmp7FQ==" workbookSpinCount="100000" lockStructure="1"/>
  <bookViews>
    <workbookView xWindow="-120" yWindow="-120" windowWidth="29040" windowHeight="15840" activeTab="1" xr2:uid="{00000000-000D-0000-FFFF-FFFF00000000}"/>
  </bookViews>
  <sheets>
    <sheet name="Инструкция" sheetId="2" r:id="rId1"/>
    <sheet name="Расчет" sheetId="3" r:id="rId2"/>
    <sheet name="." sheetId="1" state="hidden" r:id="rId3"/>
  </sheets>
  <definedNames>
    <definedName name="_xlnm.Print_Area" localSheetId="2">'.'!$D$79:$U$97</definedName>
  </definedName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1" l="1"/>
  <c r="D5" i="1"/>
  <c r="H5" i="1" s="1"/>
  <c r="D6" i="1"/>
  <c r="D7" i="1"/>
  <c r="D8" i="1"/>
  <c r="D9" i="1"/>
  <c r="D10" i="1"/>
  <c r="C5" i="1"/>
  <c r="G5" i="1" s="1"/>
  <c r="B6" i="1"/>
  <c r="C6" i="1"/>
  <c r="H6" i="1"/>
  <c r="B7" i="1"/>
  <c r="C7" i="1"/>
  <c r="B8" i="1"/>
  <c r="C8" i="1"/>
  <c r="B9" i="1"/>
  <c r="C9" i="1"/>
  <c r="B10" i="1"/>
  <c r="C10" i="1"/>
  <c r="B11" i="1"/>
  <c r="C11" i="1"/>
  <c r="D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B29" i="1"/>
  <c r="C29" i="1"/>
  <c r="D29" i="1"/>
  <c r="B30" i="1"/>
  <c r="C30" i="1"/>
  <c r="D30" i="1"/>
  <c r="B31" i="1"/>
  <c r="C31" i="1"/>
  <c r="D31" i="1"/>
  <c r="B32" i="1"/>
  <c r="C32" i="1"/>
  <c r="D32" i="1"/>
  <c r="B33" i="1"/>
  <c r="C33" i="1"/>
  <c r="D33" i="1"/>
  <c r="B34" i="1"/>
  <c r="C34" i="1"/>
  <c r="D34" i="1"/>
  <c r="B35" i="1"/>
  <c r="C35" i="1"/>
  <c r="D35" i="1"/>
  <c r="B36" i="1"/>
  <c r="C36" i="1"/>
  <c r="D36" i="1"/>
  <c r="B37" i="1"/>
  <c r="C37" i="1"/>
  <c r="D37" i="1"/>
  <c r="B38" i="1"/>
  <c r="C38" i="1"/>
  <c r="D38" i="1"/>
  <c r="B39" i="1"/>
  <c r="C39" i="1"/>
  <c r="D39" i="1"/>
  <c r="B40" i="1"/>
  <c r="C40" i="1"/>
  <c r="D40" i="1"/>
  <c r="B41" i="1"/>
  <c r="C41" i="1"/>
  <c r="D41" i="1"/>
  <c r="B42" i="1"/>
  <c r="C42" i="1"/>
  <c r="D42" i="1"/>
  <c r="B43" i="1"/>
  <c r="C43" i="1"/>
  <c r="D43" i="1"/>
  <c r="B44" i="1"/>
  <c r="C44" i="1"/>
  <c r="D44" i="1"/>
  <c r="B45" i="1"/>
  <c r="C45" i="1"/>
  <c r="D45" i="1"/>
  <c r="B46" i="1"/>
  <c r="C46" i="1"/>
  <c r="D46" i="1"/>
  <c r="B47" i="1"/>
  <c r="C47" i="1"/>
  <c r="D47" i="1"/>
  <c r="B48" i="1"/>
  <c r="C48" i="1"/>
  <c r="D48" i="1"/>
  <c r="B49" i="1"/>
  <c r="C49" i="1"/>
  <c r="D49" i="1"/>
  <c r="B50" i="1"/>
  <c r="C50" i="1"/>
  <c r="D50" i="1"/>
  <c r="B51" i="1"/>
  <c r="C51" i="1"/>
  <c r="D51" i="1"/>
  <c r="B52" i="1"/>
  <c r="C52" i="1"/>
  <c r="D52" i="1"/>
  <c r="B53" i="1"/>
  <c r="C53" i="1"/>
  <c r="D53" i="1"/>
  <c r="B54" i="1"/>
  <c r="C54" i="1"/>
  <c r="D54" i="1"/>
  <c r="B55" i="1"/>
  <c r="C55" i="1"/>
  <c r="D55" i="1"/>
  <c r="B56" i="1"/>
  <c r="C56" i="1"/>
  <c r="D56" i="1"/>
  <c r="B57" i="1"/>
  <c r="C57" i="1"/>
  <c r="D57" i="1"/>
  <c r="B58" i="1"/>
  <c r="C58" i="1"/>
  <c r="D58" i="1"/>
  <c r="B59" i="1"/>
  <c r="C59" i="1"/>
  <c r="D59" i="1"/>
  <c r="B60" i="1"/>
  <c r="C60" i="1"/>
  <c r="D60" i="1"/>
  <c r="B61" i="1"/>
  <c r="C61" i="1"/>
  <c r="D61" i="1"/>
  <c r="B62" i="1"/>
  <c r="C62" i="1"/>
  <c r="D62" i="1"/>
  <c r="B63" i="1"/>
  <c r="C63" i="1"/>
  <c r="D63" i="1"/>
  <c r="B64" i="1"/>
  <c r="C64" i="1"/>
  <c r="D64" i="1"/>
  <c r="B65" i="1"/>
  <c r="C65" i="1"/>
  <c r="D65" i="1"/>
  <c r="B66" i="1"/>
  <c r="C66" i="1"/>
  <c r="D66" i="1"/>
  <c r="B67" i="1"/>
  <c r="C67" i="1"/>
  <c r="D67" i="1"/>
  <c r="B68" i="1"/>
  <c r="C68" i="1"/>
  <c r="D68" i="1"/>
  <c r="B69" i="1"/>
  <c r="C69" i="1"/>
  <c r="D69" i="1"/>
  <c r="B70" i="1"/>
  <c r="C70" i="1"/>
  <c r="D70" i="1"/>
  <c r="B71" i="1"/>
  <c r="C71" i="1"/>
  <c r="D71" i="1"/>
  <c r="B72" i="1"/>
  <c r="C72" i="1"/>
  <c r="D72" i="1"/>
  <c r="B73" i="1"/>
  <c r="C73" i="1"/>
  <c r="D73" i="1"/>
  <c r="B74" i="1"/>
  <c r="C74" i="1"/>
  <c r="D74" i="1"/>
  <c r="B75" i="1"/>
  <c r="C75" i="1"/>
  <c r="D75" i="1"/>
  <c r="B76" i="1"/>
  <c r="C76" i="1"/>
  <c r="G76" i="1" s="1"/>
  <c r="D76" i="1"/>
  <c r="H76" i="1" s="1"/>
  <c r="B77" i="1"/>
  <c r="C77" i="1"/>
  <c r="G77" i="1" s="1"/>
  <c r="D77" i="1"/>
  <c r="H77" i="1" s="1"/>
  <c r="B78" i="1"/>
  <c r="J78" i="1" s="1"/>
  <c r="C78" i="1"/>
  <c r="G78" i="1" s="1"/>
  <c r="D78" i="1"/>
  <c r="H78" i="1" s="1"/>
  <c r="B79" i="1"/>
  <c r="J79" i="1" s="1"/>
  <c r="C79" i="1"/>
  <c r="G79" i="1" s="1"/>
  <c r="D79" i="1"/>
  <c r="H79" i="1" s="1"/>
  <c r="B80" i="1"/>
  <c r="J80" i="1" s="1"/>
  <c r="C80" i="1"/>
  <c r="G80" i="1" s="1"/>
  <c r="D80" i="1"/>
  <c r="H80" i="1" s="1"/>
  <c r="B81" i="1"/>
  <c r="J81" i="1" s="1"/>
  <c r="C81" i="1"/>
  <c r="G81" i="1" s="1"/>
  <c r="D81" i="1"/>
  <c r="H81" i="1" s="1"/>
  <c r="B82" i="1"/>
  <c r="J82" i="1" s="1"/>
  <c r="C82" i="1"/>
  <c r="G82" i="1" s="1"/>
  <c r="D82" i="1"/>
  <c r="H82" i="1" s="1"/>
  <c r="B83" i="1"/>
  <c r="J83" i="1" s="1"/>
  <c r="C83" i="1"/>
  <c r="G83" i="1" s="1"/>
  <c r="D83" i="1"/>
  <c r="H83" i="1" s="1"/>
  <c r="B84" i="1"/>
  <c r="J84" i="1" s="1"/>
  <c r="C84" i="1"/>
  <c r="G84" i="1" s="1"/>
  <c r="D84" i="1"/>
  <c r="H84" i="1" s="1"/>
  <c r="B85" i="1"/>
  <c r="J85" i="1" s="1"/>
  <c r="C85" i="1"/>
  <c r="G85" i="1" s="1"/>
  <c r="D85" i="1"/>
  <c r="H85" i="1" s="1"/>
  <c r="B86" i="1"/>
  <c r="J86" i="1" s="1"/>
  <c r="C86" i="1"/>
  <c r="G86" i="1" s="1"/>
  <c r="D86" i="1"/>
  <c r="H86" i="1" s="1"/>
  <c r="B87" i="1"/>
  <c r="J87" i="1" s="1"/>
  <c r="C87" i="1"/>
  <c r="G87" i="1" s="1"/>
  <c r="D87" i="1"/>
  <c r="H87" i="1" s="1"/>
  <c r="B88" i="1"/>
  <c r="J88" i="1" s="1"/>
  <c r="C88" i="1"/>
  <c r="G88" i="1" s="1"/>
  <c r="D88" i="1"/>
  <c r="H88" i="1" s="1"/>
  <c r="B89" i="1"/>
  <c r="J89" i="1" s="1"/>
  <c r="C89" i="1"/>
  <c r="G89" i="1" s="1"/>
  <c r="D89" i="1"/>
  <c r="H89" i="1" s="1"/>
  <c r="B90" i="1"/>
  <c r="J90" i="1" s="1"/>
  <c r="C90" i="1"/>
  <c r="G90" i="1" s="1"/>
  <c r="D90" i="1"/>
  <c r="H90" i="1" s="1"/>
  <c r="B91" i="1"/>
  <c r="J91" i="1" s="1"/>
  <c r="C91" i="1"/>
  <c r="G91" i="1" s="1"/>
  <c r="D91" i="1"/>
  <c r="H91" i="1" s="1"/>
  <c r="B92" i="1"/>
  <c r="J92" i="1" s="1"/>
  <c r="C92" i="1"/>
  <c r="G92" i="1" s="1"/>
  <c r="D92" i="1"/>
  <c r="H92" i="1" s="1"/>
  <c r="B93" i="1"/>
  <c r="J93" i="1" s="1"/>
  <c r="C93" i="1"/>
  <c r="G93" i="1" s="1"/>
  <c r="D93" i="1"/>
  <c r="H93" i="1" s="1"/>
  <c r="B94" i="1"/>
  <c r="J94" i="1" s="1"/>
  <c r="C94" i="1"/>
  <c r="G94" i="1" s="1"/>
  <c r="D94" i="1"/>
  <c r="H94" i="1" s="1"/>
  <c r="B95" i="1"/>
  <c r="J95" i="1" s="1"/>
  <c r="C95" i="1"/>
  <c r="G95" i="1" s="1"/>
  <c r="D95" i="1"/>
  <c r="H95" i="1" s="1"/>
  <c r="B96" i="1"/>
  <c r="J96" i="1" s="1"/>
  <c r="C96" i="1"/>
  <c r="G96" i="1" s="1"/>
  <c r="D96" i="1"/>
  <c r="H96" i="1" s="1"/>
  <c r="B97" i="1"/>
  <c r="J97" i="1" s="1"/>
  <c r="C97" i="1"/>
  <c r="G97" i="1" s="1"/>
  <c r="D97" i="1"/>
  <c r="H97" i="1" s="1"/>
  <c r="B98" i="1"/>
  <c r="J98" i="1" s="1"/>
  <c r="C98" i="1"/>
  <c r="G98" i="1" s="1"/>
  <c r="D98" i="1"/>
  <c r="H98" i="1" s="1"/>
  <c r="B99" i="1"/>
  <c r="J99" i="1" s="1"/>
  <c r="C99" i="1"/>
  <c r="G99" i="1" s="1"/>
  <c r="D99" i="1"/>
  <c r="H99" i="1" s="1"/>
  <c r="B100" i="1"/>
  <c r="J100" i="1" s="1"/>
  <c r="C100" i="1"/>
  <c r="G100" i="1" s="1"/>
  <c r="D100" i="1"/>
  <c r="H100" i="1" s="1"/>
  <c r="B5" i="1"/>
  <c r="J5" i="1" s="1"/>
  <c r="J77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X7" i="1"/>
  <c r="X8" i="1"/>
  <c r="X9" i="1"/>
  <c r="I97" i="1" l="1"/>
  <c r="I99" i="1"/>
  <c r="I95" i="1"/>
  <c r="I91" i="1"/>
  <c r="I87" i="1"/>
  <c r="I83" i="1"/>
  <c r="I79" i="1"/>
  <c r="I5" i="1"/>
  <c r="K87" i="1"/>
  <c r="L87" i="1" s="1"/>
  <c r="I98" i="1"/>
  <c r="K98" i="1" s="1"/>
  <c r="L98" i="1" s="1"/>
  <c r="I94" i="1"/>
  <c r="K94" i="1" s="1"/>
  <c r="L94" i="1" s="1"/>
  <c r="I90" i="1"/>
  <c r="K90" i="1" s="1"/>
  <c r="L90" i="1" s="1"/>
  <c r="I86" i="1"/>
  <c r="K86" i="1" s="1"/>
  <c r="L86" i="1" s="1"/>
  <c r="I82" i="1"/>
  <c r="I78" i="1"/>
  <c r="I100" i="1"/>
  <c r="K100" i="1" s="1"/>
  <c r="L100" i="1" s="1"/>
  <c r="I96" i="1"/>
  <c r="K96" i="1" s="1"/>
  <c r="L96" i="1" s="1"/>
  <c r="I92" i="1"/>
  <c r="K92" i="1" s="1"/>
  <c r="L92" i="1" s="1"/>
  <c r="I88" i="1"/>
  <c r="K88" i="1" s="1"/>
  <c r="L88" i="1" s="1"/>
  <c r="I84" i="1"/>
  <c r="K84" i="1" s="1"/>
  <c r="L84" i="1" s="1"/>
  <c r="I80" i="1"/>
  <c r="K80" i="1" s="1"/>
  <c r="L80" i="1" s="1"/>
  <c r="I76" i="1"/>
  <c r="I93" i="1"/>
  <c r="K93" i="1" s="1"/>
  <c r="L93" i="1" s="1"/>
  <c r="I89" i="1"/>
  <c r="K89" i="1" s="1"/>
  <c r="L89" i="1" s="1"/>
  <c r="I85" i="1"/>
  <c r="I81" i="1"/>
  <c r="K81" i="1" s="1"/>
  <c r="L81" i="1" s="1"/>
  <c r="I77" i="1"/>
  <c r="M98" i="1"/>
  <c r="F104" i="3" s="1"/>
  <c r="M96" i="1"/>
  <c r="F102" i="3" s="1"/>
  <c r="M92" i="1"/>
  <c r="F98" i="3" s="1"/>
  <c r="M88" i="1" l="1"/>
  <c r="F94" i="3" s="1"/>
  <c r="K78" i="1"/>
  <c r="L78" i="1" s="1"/>
  <c r="K83" i="1"/>
  <c r="L83" i="1" s="1"/>
  <c r="K91" i="1"/>
  <c r="L91" i="1" s="1"/>
  <c r="K82" i="1"/>
  <c r="L82" i="1" s="1"/>
  <c r="K95" i="1"/>
  <c r="L95" i="1" s="1"/>
  <c r="K99" i="1"/>
  <c r="K85" i="1"/>
  <c r="L85" i="1" s="1"/>
  <c r="M100" i="1"/>
  <c r="F106" i="3" s="1"/>
  <c r="K79" i="1"/>
  <c r="L79" i="1" s="1"/>
  <c r="K97" i="1"/>
  <c r="L97" i="1" s="1"/>
  <c r="M80" i="1"/>
  <c r="F86" i="3" s="1"/>
  <c r="M84" i="1"/>
  <c r="F90" i="3" s="1"/>
  <c r="M94" i="1"/>
  <c r="F100" i="3" s="1"/>
  <c r="M86" i="1"/>
  <c r="F92" i="3" s="1"/>
  <c r="M90" i="1"/>
  <c r="F96" i="3" s="1"/>
  <c r="M82" i="1" l="1"/>
  <c r="F88" i="3" s="1"/>
  <c r="M78" i="1"/>
  <c r="F84" i="3" s="1"/>
  <c r="L99" i="1"/>
  <c r="J6" i="1"/>
  <c r="K5" i="1" s="1"/>
  <c r="J7" i="1"/>
  <c r="J76" i="1"/>
  <c r="G6" i="1"/>
  <c r="I6" i="1" s="1"/>
  <c r="J8" i="1"/>
  <c r="G7" i="1"/>
  <c r="H7" i="1"/>
  <c r="J9" i="1"/>
  <c r="G8" i="1"/>
  <c r="H8" i="1"/>
  <c r="J10" i="1"/>
  <c r="G9" i="1"/>
  <c r="H9" i="1"/>
  <c r="J11" i="1"/>
  <c r="G10" i="1"/>
  <c r="H10" i="1"/>
  <c r="J12" i="1"/>
  <c r="G32" i="1"/>
  <c r="H32" i="1"/>
  <c r="J32" i="1"/>
  <c r="J33" i="1"/>
  <c r="J34" i="1"/>
  <c r="J43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5" i="1"/>
  <c r="J36" i="1"/>
  <c r="J37" i="1"/>
  <c r="J38" i="1"/>
  <c r="J39" i="1"/>
  <c r="J40" i="1"/>
  <c r="J41" i="1"/>
  <c r="J42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13" i="1"/>
  <c r="J14" i="1"/>
  <c r="J15" i="1"/>
  <c r="J16" i="1"/>
  <c r="G18" i="1"/>
  <c r="H18" i="1"/>
  <c r="G23" i="1"/>
  <c r="H23" i="1"/>
  <c r="G28" i="1"/>
  <c r="H28" i="1"/>
  <c r="G31" i="1"/>
  <c r="H31" i="1"/>
  <c r="G40" i="1"/>
  <c r="H40" i="1"/>
  <c r="G44" i="1"/>
  <c r="H44" i="1"/>
  <c r="G50" i="1"/>
  <c r="H50" i="1"/>
  <c r="G55" i="1"/>
  <c r="H55" i="1"/>
  <c r="G58" i="1"/>
  <c r="H58" i="1"/>
  <c r="G67" i="1"/>
  <c r="H67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H11" i="1"/>
  <c r="H12" i="1"/>
  <c r="H13" i="1"/>
  <c r="H14" i="1"/>
  <c r="H15" i="1"/>
  <c r="H16" i="1"/>
  <c r="H17" i="1"/>
  <c r="H19" i="1"/>
  <c r="H20" i="1"/>
  <c r="H21" i="1"/>
  <c r="H22" i="1"/>
  <c r="H24" i="1"/>
  <c r="H25" i="1"/>
  <c r="H26" i="1"/>
  <c r="H27" i="1"/>
  <c r="H29" i="1"/>
  <c r="H30" i="1"/>
  <c r="H33" i="1"/>
  <c r="H34" i="1"/>
  <c r="H35" i="1"/>
  <c r="H36" i="1"/>
  <c r="H37" i="1"/>
  <c r="H38" i="1"/>
  <c r="H39" i="1"/>
  <c r="H41" i="1"/>
  <c r="H42" i="1"/>
  <c r="H43" i="1"/>
  <c r="H45" i="1"/>
  <c r="H46" i="1"/>
  <c r="H47" i="1"/>
  <c r="H48" i="1"/>
  <c r="H49" i="1"/>
  <c r="H51" i="1"/>
  <c r="H52" i="1"/>
  <c r="H53" i="1"/>
  <c r="H54" i="1"/>
  <c r="H56" i="1"/>
  <c r="H57" i="1"/>
  <c r="H59" i="1"/>
  <c r="H60" i="1"/>
  <c r="H61" i="1"/>
  <c r="H62" i="1"/>
  <c r="H63" i="1"/>
  <c r="H64" i="1"/>
  <c r="H65" i="1"/>
  <c r="H66" i="1"/>
  <c r="H68" i="1"/>
  <c r="H69" i="1"/>
  <c r="H70" i="1"/>
  <c r="H71" i="1"/>
  <c r="H72" i="1"/>
  <c r="H73" i="1"/>
  <c r="H74" i="1"/>
  <c r="H75" i="1"/>
  <c r="G11" i="1"/>
  <c r="G12" i="1"/>
  <c r="G13" i="1"/>
  <c r="G14" i="1"/>
  <c r="G15" i="1"/>
  <c r="G16" i="1"/>
  <c r="G17" i="1"/>
  <c r="G19" i="1"/>
  <c r="G20" i="1"/>
  <c r="G21" i="1"/>
  <c r="I21" i="1" s="1"/>
  <c r="G22" i="1"/>
  <c r="G24" i="1"/>
  <c r="G25" i="1"/>
  <c r="G26" i="1"/>
  <c r="I26" i="1" s="1"/>
  <c r="K26" i="1" s="1"/>
  <c r="G27" i="1"/>
  <c r="G29" i="1"/>
  <c r="G30" i="1"/>
  <c r="G33" i="1"/>
  <c r="I33" i="1" s="1"/>
  <c r="G34" i="1"/>
  <c r="G35" i="1"/>
  <c r="G36" i="1"/>
  <c r="G37" i="1"/>
  <c r="I37" i="1" s="1"/>
  <c r="G38" i="1"/>
  <c r="G39" i="1"/>
  <c r="G41" i="1"/>
  <c r="G42" i="1"/>
  <c r="I42" i="1" s="1"/>
  <c r="K42" i="1" s="1"/>
  <c r="L42" i="1" s="1"/>
  <c r="G43" i="1"/>
  <c r="G45" i="1"/>
  <c r="G46" i="1"/>
  <c r="G47" i="1"/>
  <c r="I47" i="1" s="1"/>
  <c r="G48" i="1"/>
  <c r="G49" i="1"/>
  <c r="G51" i="1"/>
  <c r="G52" i="1"/>
  <c r="I52" i="1" s="1"/>
  <c r="K52" i="1" s="1"/>
  <c r="L52" i="1" s="1"/>
  <c r="G53" i="1"/>
  <c r="G54" i="1"/>
  <c r="G56" i="1"/>
  <c r="G57" i="1"/>
  <c r="I57" i="1" s="1"/>
  <c r="G59" i="1"/>
  <c r="G60" i="1"/>
  <c r="G61" i="1"/>
  <c r="G62" i="1"/>
  <c r="I62" i="1" s="1"/>
  <c r="K62" i="1" s="1"/>
  <c r="L62" i="1" s="1"/>
  <c r="G63" i="1"/>
  <c r="G64" i="1"/>
  <c r="G65" i="1"/>
  <c r="G66" i="1"/>
  <c r="I66" i="1" s="1"/>
  <c r="K66" i="1" s="1"/>
  <c r="L66" i="1" s="1"/>
  <c r="G68" i="1"/>
  <c r="G69" i="1"/>
  <c r="G70" i="1"/>
  <c r="G71" i="1"/>
  <c r="I71" i="1" s="1"/>
  <c r="G72" i="1"/>
  <c r="G73" i="1"/>
  <c r="G74" i="1"/>
  <c r="G75" i="1"/>
  <c r="I75" i="1" s="1"/>
  <c r="K75" i="1" s="1"/>
  <c r="L75" i="1" s="1"/>
  <c r="Y9" i="1"/>
  <c r="Y8" i="1"/>
  <c r="Y7" i="1"/>
  <c r="AB88" i="1"/>
  <c r="AB89" i="1"/>
  <c r="AB90" i="1"/>
  <c r="AB93" i="1"/>
  <c r="I16" i="1" l="1"/>
  <c r="K16" i="1" s="1"/>
  <c r="K6" i="1"/>
  <c r="M6" i="1" s="1"/>
  <c r="K77" i="1"/>
  <c r="L77" i="1" s="1"/>
  <c r="K76" i="1"/>
  <c r="L76" i="1" s="1"/>
  <c r="I9" i="1"/>
  <c r="K9" i="1" s="1"/>
  <c r="I72" i="1"/>
  <c r="K72" i="1" s="1"/>
  <c r="L72" i="1" s="1"/>
  <c r="I68" i="1"/>
  <c r="K68" i="1" s="1"/>
  <c r="L68" i="1" s="1"/>
  <c r="I63" i="1"/>
  <c r="I59" i="1"/>
  <c r="K59" i="1" s="1"/>
  <c r="L59" i="1" s="1"/>
  <c r="I53" i="1"/>
  <c r="I48" i="1"/>
  <c r="K48" i="1" s="1"/>
  <c r="L48" i="1" s="1"/>
  <c r="I43" i="1"/>
  <c r="I38" i="1"/>
  <c r="K38" i="1" s="1"/>
  <c r="I34" i="1"/>
  <c r="K34" i="1" s="1"/>
  <c r="I27" i="1"/>
  <c r="I22" i="1"/>
  <c r="K22" i="1" s="1"/>
  <c r="I17" i="1"/>
  <c r="K17" i="1" s="1"/>
  <c r="I13" i="1"/>
  <c r="I58" i="1"/>
  <c r="K58" i="1" s="1"/>
  <c r="L58" i="1" s="1"/>
  <c r="I50" i="1"/>
  <c r="K50" i="1" s="1"/>
  <c r="L50" i="1" s="1"/>
  <c r="I40" i="1"/>
  <c r="K40" i="1" s="1"/>
  <c r="L40" i="1" s="1"/>
  <c r="I28" i="1"/>
  <c r="K28" i="1" s="1"/>
  <c r="L28" i="1" s="1"/>
  <c r="I18" i="1"/>
  <c r="K18" i="1" s="1"/>
  <c r="I10" i="1"/>
  <c r="K10" i="1" s="1"/>
  <c r="I74" i="1"/>
  <c r="K74" i="1" s="1"/>
  <c r="L74" i="1" s="1"/>
  <c r="I70" i="1"/>
  <c r="K70" i="1" s="1"/>
  <c r="L70" i="1" s="1"/>
  <c r="I65" i="1"/>
  <c r="K65" i="1" s="1"/>
  <c r="L65" i="1" s="1"/>
  <c r="I61" i="1"/>
  <c r="K61" i="1" s="1"/>
  <c r="L61" i="1" s="1"/>
  <c r="I56" i="1"/>
  <c r="K56" i="1" s="1"/>
  <c r="L56" i="1" s="1"/>
  <c r="I51" i="1"/>
  <c r="K51" i="1" s="1"/>
  <c r="L51" i="1" s="1"/>
  <c r="I46" i="1"/>
  <c r="K46" i="1" s="1"/>
  <c r="L46" i="1" s="1"/>
  <c r="I41" i="1"/>
  <c r="K41" i="1" s="1"/>
  <c r="L41" i="1" s="1"/>
  <c r="I36" i="1"/>
  <c r="K36" i="1" s="1"/>
  <c r="I30" i="1"/>
  <c r="K30" i="1" s="1"/>
  <c r="I25" i="1"/>
  <c r="K25" i="1" s="1"/>
  <c r="I20" i="1"/>
  <c r="I15" i="1"/>
  <c r="K15" i="1" s="1"/>
  <c r="L15" i="1" s="1"/>
  <c r="I11" i="1"/>
  <c r="I67" i="1"/>
  <c r="K67" i="1" s="1"/>
  <c r="L67" i="1" s="1"/>
  <c r="I55" i="1"/>
  <c r="I44" i="1"/>
  <c r="K44" i="1" s="1"/>
  <c r="L44" i="1" s="1"/>
  <c r="I31" i="1"/>
  <c r="I23" i="1"/>
  <c r="I8" i="1"/>
  <c r="I32" i="1"/>
  <c r="K32" i="1" s="1"/>
  <c r="I7" i="1"/>
  <c r="I73" i="1"/>
  <c r="I69" i="1"/>
  <c r="K69" i="1" s="1"/>
  <c r="L69" i="1" s="1"/>
  <c r="I64" i="1"/>
  <c r="K64" i="1" s="1"/>
  <c r="L64" i="1" s="1"/>
  <c r="I60" i="1"/>
  <c r="K60" i="1" s="1"/>
  <c r="L60" i="1" s="1"/>
  <c r="I54" i="1"/>
  <c r="K54" i="1" s="1"/>
  <c r="L54" i="1" s="1"/>
  <c r="I49" i="1"/>
  <c r="K49" i="1" s="1"/>
  <c r="L49" i="1" s="1"/>
  <c r="I45" i="1"/>
  <c r="K45" i="1" s="1"/>
  <c r="L45" i="1" s="1"/>
  <c r="I39" i="1"/>
  <c r="I35" i="1"/>
  <c r="I29" i="1"/>
  <c r="K29" i="1" s="1"/>
  <c r="I24" i="1"/>
  <c r="K24" i="1" s="1"/>
  <c r="L24" i="1" s="1"/>
  <c r="I19" i="1"/>
  <c r="K19" i="1" s="1"/>
  <c r="I14" i="1"/>
  <c r="I12" i="1"/>
  <c r="K7" i="1" l="1"/>
  <c r="L6" i="1"/>
  <c r="K8" i="1"/>
  <c r="L8" i="1" s="1"/>
  <c r="K55" i="1"/>
  <c r="L55" i="1" s="1"/>
  <c r="K20" i="1"/>
  <c r="L20" i="1" s="1"/>
  <c r="K43" i="1"/>
  <c r="L43" i="1" s="1"/>
  <c r="K63" i="1"/>
  <c r="L63" i="1" s="1"/>
  <c r="K21" i="1"/>
  <c r="L21" i="1" s="1"/>
  <c r="K33" i="1"/>
  <c r="M38" i="1"/>
  <c r="L38" i="1"/>
  <c r="K35" i="1"/>
  <c r="L35" i="1" s="1"/>
  <c r="K73" i="1"/>
  <c r="L73" i="1" s="1"/>
  <c r="K23" i="1"/>
  <c r="K27" i="1"/>
  <c r="L27" i="1" s="1"/>
  <c r="K37" i="1"/>
  <c r="L37" i="1" s="1"/>
  <c r="K57" i="1"/>
  <c r="L57" i="1" s="1"/>
  <c r="K39" i="1"/>
  <c r="L39" i="1" s="1"/>
  <c r="K31" i="1"/>
  <c r="L31" i="1" s="1"/>
  <c r="K53" i="1"/>
  <c r="L53" i="1" s="1"/>
  <c r="K47" i="1"/>
  <c r="L47" i="1" s="1"/>
  <c r="K71" i="1"/>
  <c r="L71" i="1" s="1"/>
  <c r="L10" i="1"/>
  <c r="K14" i="1"/>
  <c r="L14" i="1" s="1"/>
  <c r="K13" i="1"/>
  <c r="L13" i="1" s="1"/>
  <c r="K11" i="1"/>
  <c r="L11" i="1" s="1"/>
  <c r="K12" i="1"/>
  <c r="L12" i="1" s="1"/>
  <c r="L5" i="1"/>
  <c r="Z9" i="1"/>
  <c r="L9" i="1"/>
  <c r="Z7" i="1"/>
  <c r="L33" i="1"/>
  <c r="L29" i="1"/>
  <c r="L22" i="1"/>
  <c r="L36" i="1"/>
  <c r="L19" i="1"/>
  <c r="L23" i="1"/>
  <c r="L16" i="1"/>
  <c r="L25" i="1"/>
  <c r="L26" i="1"/>
  <c r="L30" i="1"/>
  <c r="L32" i="1"/>
  <c r="L7" i="1" l="1"/>
  <c r="Z8" i="1"/>
  <c r="M9" i="1" s="1"/>
  <c r="L18" i="1"/>
  <c r="L34" i="1"/>
  <c r="L17" i="1"/>
  <c r="M16" i="1"/>
  <c r="F22" i="3" s="1"/>
  <c r="M8" i="1"/>
  <c r="S3" i="1" l="1"/>
  <c r="M5" i="1"/>
  <c r="M7" i="1"/>
  <c r="M11" i="1"/>
  <c r="M99" i="1"/>
  <c r="M87" i="1"/>
  <c r="M95" i="1"/>
  <c r="M97" i="1"/>
  <c r="F103" i="3" s="1"/>
  <c r="M93" i="1"/>
  <c r="F99" i="3" s="1"/>
  <c r="M91" i="1"/>
  <c r="M81" i="1"/>
  <c r="F87" i="3" s="1"/>
  <c r="M79" i="1"/>
  <c r="M89" i="1"/>
  <c r="F95" i="3" s="1"/>
  <c r="M85" i="1"/>
  <c r="F91" i="3" s="1"/>
  <c r="M83" i="1"/>
  <c r="M77" i="1"/>
  <c r="F83" i="3" s="1"/>
  <c r="M75" i="1"/>
  <c r="M10" i="1"/>
  <c r="F16" i="3" s="1"/>
  <c r="M59" i="1"/>
  <c r="M56" i="1"/>
  <c r="F62" i="3" s="1"/>
  <c r="M61" i="1"/>
  <c r="M76" i="1"/>
  <c r="F82" i="3" s="1"/>
  <c r="M57" i="1"/>
  <c r="M32" i="1"/>
  <c r="F38" i="3" s="1"/>
  <c r="M51" i="1"/>
  <c r="M67" i="1"/>
  <c r="M43" i="1"/>
  <c r="M74" i="1"/>
  <c r="F80" i="3" s="1"/>
  <c r="M47" i="1"/>
  <c r="M20" i="1"/>
  <c r="F26" i="3" s="1"/>
  <c r="M26" i="1"/>
  <c r="F32" i="3" s="1"/>
  <c r="M50" i="1"/>
  <c r="F56" i="3" s="1"/>
  <c r="M49" i="1"/>
  <c r="M35" i="1"/>
  <c r="M37" i="1"/>
  <c r="F43" i="3" s="1"/>
  <c r="M62" i="1"/>
  <c r="F68" i="3" s="1"/>
  <c r="M73" i="1"/>
  <c r="M53" i="1"/>
  <c r="M63" i="1"/>
  <c r="M36" i="1"/>
  <c r="F42" i="3" s="1"/>
  <c r="M24" i="1"/>
  <c r="F30" i="3" s="1"/>
  <c r="M46" i="1"/>
  <c r="F52" i="3" s="1"/>
  <c r="M70" i="1"/>
  <c r="F76" i="3" s="1"/>
  <c r="M54" i="1"/>
  <c r="F60" i="3" s="1"/>
  <c r="M60" i="1"/>
  <c r="F66" i="3" s="1"/>
  <c r="M64" i="1"/>
  <c r="F70" i="3" s="1"/>
  <c r="M58" i="1"/>
  <c r="F64" i="3" s="1"/>
  <c r="M55" i="1"/>
  <c r="M68" i="1"/>
  <c r="F74" i="3" s="1"/>
  <c r="M40" i="1"/>
  <c r="F46" i="3" s="1"/>
  <c r="F44" i="3"/>
  <c r="M42" i="1"/>
  <c r="F48" i="3" s="1"/>
  <c r="M28" i="1"/>
  <c r="F34" i="3" s="1"/>
  <c r="M22" i="1"/>
  <c r="F28" i="3" s="1"/>
  <c r="M45" i="1"/>
  <c r="M41" i="1"/>
  <c r="M66" i="1"/>
  <c r="F72" i="3" s="1"/>
  <c r="M34" i="1"/>
  <c r="F40" i="3" s="1"/>
  <c r="M65" i="1"/>
  <c r="M48" i="1"/>
  <c r="F54" i="3" s="1"/>
  <c r="M39" i="1"/>
  <c r="M52" i="1"/>
  <c r="F58" i="3" s="1"/>
  <c r="M72" i="1"/>
  <c r="F78" i="3" s="1"/>
  <c r="M69" i="1"/>
  <c r="M71" i="1"/>
  <c r="M14" i="1"/>
  <c r="F20" i="3" s="1"/>
  <c r="M44" i="1"/>
  <c r="F50" i="3" s="1"/>
  <c r="M18" i="1"/>
  <c r="F24" i="3" s="1"/>
  <c r="M12" i="1"/>
  <c r="F18" i="3" s="1"/>
  <c r="M13" i="1"/>
  <c r="M30" i="1"/>
  <c r="F36" i="3" s="1"/>
  <c r="M17" i="1"/>
  <c r="F23" i="3" s="1"/>
  <c r="M15" i="1"/>
  <c r="M23" i="1"/>
  <c r="M25" i="1"/>
  <c r="F31" i="3" s="1"/>
  <c r="M29" i="1"/>
  <c r="F35" i="3" s="1"/>
  <c r="M21" i="1"/>
  <c r="F27" i="3" s="1"/>
  <c r="M31" i="1"/>
  <c r="M33" i="1"/>
  <c r="F39" i="3" s="1"/>
  <c r="M27" i="1"/>
  <c r="M19" i="1"/>
  <c r="F19" i="3" l="1"/>
  <c r="S6" i="1"/>
  <c r="F9" i="3" s="1"/>
  <c r="N99" i="1"/>
  <c r="F105" i="3"/>
  <c r="N31" i="1"/>
  <c r="F37" i="3"/>
  <c r="N53" i="1"/>
  <c r="F59" i="3"/>
  <c r="N67" i="1"/>
  <c r="F73" i="3"/>
  <c r="N91" i="1"/>
  <c r="F97" i="3"/>
  <c r="N19" i="1"/>
  <c r="F25" i="3"/>
  <c r="N15" i="1"/>
  <c r="F21" i="3"/>
  <c r="N39" i="1"/>
  <c r="F45" i="3"/>
  <c r="N73" i="1"/>
  <c r="F79" i="3"/>
  <c r="N49" i="1"/>
  <c r="F55" i="3"/>
  <c r="N47" i="1"/>
  <c r="F53" i="3"/>
  <c r="N51" i="1"/>
  <c r="F57" i="3"/>
  <c r="N61" i="1"/>
  <c r="F67" i="3"/>
  <c r="N75" i="1"/>
  <c r="F81" i="3"/>
  <c r="N27" i="1"/>
  <c r="F33" i="3"/>
  <c r="N7" i="1"/>
  <c r="O7" i="1" s="1"/>
  <c r="N69" i="1"/>
  <c r="F75" i="3"/>
  <c r="N41" i="1"/>
  <c r="F47" i="3"/>
  <c r="N55" i="1"/>
  <c r="F61" i="3"/>
  <c r="N79" i="1"/>
  <c r="F85" i="3"/>
  <c r="N23" i="1"/>
  <c r="F29" i="3"/>
  <c r="N35" i="1"/>
  <c r="F41" i="3"/>
  <c r="N87" i="1"/>
  <c r="F93" i="3"/>
  <c r="N71" i="1"/>
  <c r="F77" i="3"/>
  <c r="N65" i="1"/>
  <c r="F71" i="3"/>
  <c r="N45" i="1"/>
  <c r="F51" i="3"/>
  <c r="N63" i="1"/>
  <c r="F69" i="3"/>
  <c r="N43" i="1"/>
  <c r="F49" i="3"/>
  <c r="N57" i="1"/>
  <c r="F63" i="3"/>
  <c r="N59" i="1"/>
  <c r="F65" i="3"/>
  <c r="N83" i="1"/>
  <c r="F89" i="3"/>
  <c r="N95" i="1"/>
  <c r="F101" i="3"/>
  <c r="N11" i="1"/>
  <c r="H17" i="3" s="1"/>
  <c r="F17" i="3"/>
  <c r="N33" i="1"/>
  <c r="N25" i="1"/>
  <c r="N77" i="1"/>
  <c r="H83" i="3" s="1"/>
  <c r="N97" i="1"/>
  <c r="N29" i="1"/>
  <c r="N5" i="1"/>
  <c r="N17" i="1"/>
  <c r="N13" i="1"/>
  <c r="H19" i="3" s="1"/>
  <c r="N37" i="1"/>
  <c r="N81" i="1"/>
  <c r="N21" i="1"/>
  <c r="H27" i="3" s="1"/>
  <c r="N85" i="1"/>
  <c r="N9" i="1"/>
  <c r="O9" i="1" s="1"/>
  <c r="N89" i="1"/>
  <c r="N93" i="1"/>
  <c r="H99" i="3" s="1"/>
  <c r="O29" i="1" l="1"/>
  <c r="P29" i="1" s="1"/>
  <c r="H35" i="3"/>
  <c r="O33" i="1"/>
  <c r="P33" i="1" s="1"/>
  <c r="H39" i="3"/>
  <c r="O95" i="1"/>
  <c r="P95" i="1" s="1"/>
  <c r="H101" i="3"/>
  <c r="O59" i="1"/>
  <c r="P59" i="1" s="1"/>
  <c r="H65" i="3"/>
  <c r="O43" i="1"/>
  <c r="P43" i="1" s="1"/>
  <c r="H49" i="3"/>
  <c r="O45" i="1"/>
  <c r="P45" i="1" s="1"/>
  <c r="H51" i="3"/>
  <c r="O71" i="1"/>
  <c r="P71" i="1" s="1"/>
  <c r="H77" i="3"/>
  <c r="O35" i="1"/>
  <c r="P35" i="1" s="1"/>
  <c r="H41" i="3"/>
  <c r="O79" i="1"/>
  <c r="P79" i="1" s="1"/>
  <c r="H85" i="3"/>
  <c r="O41" i="1"/>
  <c r="P41" i="1" s="1"/>
  <c r="H47" i="3"/>
  <c r="O85" i="1"/>
  <c r="P85" i="1" s="1"/>
  <c r="H91" i="3"/>
  <c r="O97" i="1"/>
  <c r="P97" i="1" s="1"/>
  <c r="H103" i="3"/>
  <c r="O27" i="1"/>
  <c r="P27" i="1" s="1"/>
  <c r="H33" i="3"/>
  <c r="O61" i="1"/>
  <c r="P61" i="1" s="1"/>
  <c r="H67" i="3"/>
  <c r="O47" i="1"/>
  <c r="P47" i="1" s="1"/>
  <c r="H53" i="3"/>
  <c r="O73" i="1"/>
  <c r="P73" i="1" s="1"/>
  <c r="H79" i="3"/>
  <c r="O15" i="1"/>
  <c r="P15" i="1" s="1"/>
  <c r="H21" i="3"/>
  <c r="O91" i="1"/>
  <c r="P91" i="1" s="1"/>
  <c r="H97" i="3"/>
  <c r="O53" i="1"/>
  <c r="H59" i="3"/>
  <c r="O99" i="1"/>
  <c r="P99" i="1" s="1"/>
  <c r="H105" i="3"/>
  <c r="O37" i="1"/>
  <c r="P37" i="1" s="1"/>
  <c r="H43" i="3"/>
  <c r="O17" i="1"/>
  <c r="P17" i="1" s="1"/>
  <c r="H23" i="3"/>
  <c r="O83" i="1"/>
  <c r="P83" i="1" s="1"/>
  <c r="H89" i="3"/>
  <c r="O57" i="1"/>
  <c r="P57" i="1" s="1"/>
  <c r="H63" i="3"/>
  <c r="O63" i="1"/>
  <c r="P63" i="1" s="1"/>
  <c r="H69" i="3"/>
  <c r="O65" i="1"/>
  <c r="P65" i="1" s="1"/>
  <c r="H71" i="3"/>
  <c r="O87" i="1"/>
  <c r="P87" i="1" s="1"/>
  <c r="H93" i="3"/>
  <c r="O23" i="1"/>
  <c r="P23" i="1" s="1"/>
  <c r="H29" i="3"/>
  <c r="O55" i="1"/>
  <c r="P55" i="1" s="1"/>
  <c r="H61" i="3"/>
  <c r="O69" i="1"/>
  <c r="P69" i="1" s="1"/>
  <c r="H75" i="3"/>
  <c r="O89" i="1"/>
  <c r="P89" i="1" s="1"/>
  <c r="H95" i="3"/>
  <c r="O81" i="1"/>
  <c r="P81" i="1" s="1"/>
  <c r="H87" i="3"/>
  <c r="O25" i="1"/>
  <c r="P25" i="1" s="1"/>
  <c r="H31" i="3"/>
  <c r="O75" i="1"/>
  <c r="P75" i="1" s="1"/>
  <c r="H81" i="3"/>
  <c r="O51" i="1"/>
  <c r="P51" i="1" s="1"/>
  <c r="H57" i="3"/>
  <c r="O49" i="1"/>
  <c r="P49" i="1" s="1"/>
  <c r="H55" i="3"/>
  <c r="O39" i="1"/>
  <c r="P39" i="1" s="1"/>
  <c r="H45" i="3"/>
  <c r="O19" i="1"/>
  <c r="P19" i="1" s="1"/>
  <c r="H25" i="3"/>
  <c r="O67" i="1"/>
  <c r="P67" i="1" s="1"/>
  <c r="H73" i="3"/>
  <c r="O31" i="1"/>
  <c r="P31" i="1" s="1"/>
  <c r="H37" i="3"/>
  <c r="O13" i="1"/>
  <c r="O21" i="1"/>
  <c r="O11" i="1"/>
  <c r="P53" i="1"/>
  <c r="P7" i="1"/>
  <c r="O93" i="1"/>
  <c r="P9" i="1"/>
  <c r="O5" i="1"/>
  <c r="O77" i="1"/>
  <c r="P13" i="1" l="1"/>
  <c r="P21" i="1"/>
  <c r="P11" i="1"/>
  <c r="P77" i="1"/>
  <c r="P5" i="1"/>
  <c r="P93" i="1"/>
</calcChain>
</file>

<file path=xl/sharedStrings.xml><?xml version="1.0" encoding="utf-8"?>
<sst xmlns="http://schemas.openxmlformats.org/spreadsheetml/2006/main" count="97" uniqueCount="45">
  <si>
    <t>№ п/п</t>
  </si>
  <si>
    <t>среднее DCt</t>
  </si>
  <si>
    <t>№№</t>
  </si>
  <si>
    <t>Ct</t>
  </si>
  <si>
    <t>Имя</t>
  </si>
  <si>
    <t>DCt</t>
  </si>
  <si>
    <t>(растение)</t>
  </si>
  <si>
    <t>растение</t>
  </si>
  <si>
    <t xml:space="preserve"> DCt</t>
  </si>
  <si>
    <t>среднее</t>
  </si>
  <si>
    <t>% ГМО</t>
  </si>
  <si>
    <t xml:space="preserve">stdev DCt </t>
  </si>
  <si>
    <t>(СКО)</t>
  </si>
  <si>
    <t>ГМO</t>
  </si>
  <si>
    <t xml:space="preserve"> (ГМO)</t>
  </si>
  <si>
    <r>
      <t>r</t>
    </r>
    <r>
      <rPr>
        <b/>
        <vertAlign val="superscript"/>
        <sz val="12"/>
        <color indexed="10"/>
        <rFont val="Cambria"/>
        <family val="1"/>
        <scheme val="major"/>
      </rPr>
      <t xml:space="preserve">2 </t>
    </r>
    <r>
      <rPr>
        <b/>
        <sz val="12"/>
        <color indexed="10"/>
        <rFont val="Cambria"/>
        <family val="1"/>
        <scheme val="major"/>
      </rPr>
      <t>=</t>
    </r>
  </si>
  <si>
    <t>ГМО</t>
  </si>
  <si>
    <t>U – расширенная неопределённость
(не более 30%)</t>
  </si>
  <si>
    <t>К1</t>
  </si>
  <si>
    <t>К2</t>
  </si>
  <si>
    <t>К3</t>
  </si>
  <si>
    <t>№</t>
  </si>
  <si>
    <r>
      <t xml:space="preserve">% ГМО
</t>
    </r>
    <r>
      <rPr>
        <b/>
        <sz val="8"/>
        <rFont val="Calibri"/>
        <family val="2"/>
        <charset val="204"/>
        <scheme val="minor"/>
      </rPr>
      <t>значение из вкладыша</t>
    </r>
  </si>
  <si>
    <t>±</t>
  </si>
  <si>
    <r>
      <t>R</t>
    </r>
    <r>
      <rPr>
        <b/>
        <vertAlign val="superscript"/>
        <sz val="14"/>
        <color rgb="FFFF0000"/>
        <rFont val="Calibri"/>
        <family val="2"/>
        <charset val="204"/>
        <scheme val="minor"/>
      </rPr>
      <t>2</t>
    </r>
    <r>
      <rPr>
        <b/>
        <sz val="14"/>
        <color rgb="FFFF0000"/>
        <rFont val="Calibri"/>
        <family val="2"/>
        <charset val="204"/>
        <scheme val="minor"/>
      </rPr>
      <t xml:space="preserve"> = </t>
    </r>
  </si>
  <si>
    <t>Инструкция к Макросу АП ГМО</t>
  </si>
  <si>
    <r>
      <t>ВНИМАНИЕ!</t>
    </r>
    <r>
      <rPr>
        <sz val="11"/>
        <color rgb="FFFF0000"/>
        <rFont val="Calibri"/>
        <family val="2"/>
        <charset val="204"/>
      </rPr>
      <t xml:space="preserve"> </t>
    </r>
    <r>
      <rPr>
        <sz val="11"/>
        <rFont val="Calibri"/>
        <family val="2"/>
        <charset val="204"/>
      </rPr>
      <t>Значение Ct для калибраторов вносится в указанные ячейки К1, К2 и К3, соответственно.</t>
    </r>
  </si>
  <si>
    <r>
      <t>ВНИМАНИЕ!</t>
    </r>
    <r>
      <rPr>
        <sz val="11"/>
        <color rgb="FFFF0000"/>
        <rFont val="Calibri"/>
        <family val="2"/>
        <charset val="204"/>
      </rPr>
      <t xml:space="preserve"> </t>
    </r>
    <r>
      <rPr>
        <sz val="11"/>
        <rFont val="Calibri"/>
        <family val="2"/>
        <charset val="204"/>
      </rPr>
      <t>Значение R</t>
    </r>
    <r>
      <rPr>
        <vertAlign val="superscript"/>
        <sz val="11"/>
        <rFont val="Calibri"/>
        <family val="2"/>
        <charset val="204"/>
      </rPr>
      <t>2</t>
    </r>
    <r>
      <rPr>
        <sz val="11"/>
        <rFont val="Calibri"/>
        <family val="2"/>
        <charset val="204"/>
      </rPr>
      <t xml:space="preserve"> должно быть не менее 0,97! В случае если значение R</t>
    </r>
    <r>
      <rPr>
        <vertAlign val="superscript"/>
        <sz val="11"/>
        <rFont val="Calibri"/>
        <family val="2"/>
        <charset val="204"/>
      </rPr>
      <t>2</t>
    </r>
    <r>
      <rPr>
        <sz val="11"/>
        <rFont val="Calibri"/>
        <family val="2"/>
        <charset val="204"/>
      </rPr>
      <t xml:space="preserve"> менее 0,97 макрос выдаст «ОШИБКА!» для значения R</t>
    </r>
    <r>
      <rPr>
        <vertAlign val="superscript"/>
        <sz val="11"/>
        <rFont val="Calibri"/>
        <family val="2"/>
        <charset val="204"/>
      </rPr>
      <t>2</t>
    </r>
    <r>
      <rPr>
        <sz val="11"/>
        <rFont val="Calibri"/>
        <family val="2"/>
        <charset val="204"/>
      </rPr>
      <t>. Требуется повторить анализ с этапа амплификации.</t>
    </r>
  </si>
  <si>
    <t>1.  Сохранить файл под другим именем.</t>
  </si>
  <si>
    <t>2.  Перейти на лист «Расчет»</t>
  </si>
  <si>
    <t>3.  На листе «Расчет» задать %-ное значения калибраторов контрольной серии в ячейки "% ГМО значение из вкладыша" для каждого калибратора в отдельности.</t>
  </si>
  <si>
    <t>4.  Внести полученные значения Ct для каждого канала и прибора в отдельности в соответствующие столбцы.</t>
  </si>
  <si>
    <t>5.  Макрос самостоятельно рассчитает концентрацию для всех исследуемых образцов.</t>
  </si>
  <si>
    <t>Интерпретация результатов для анализируемых образцов</t>
  </si>
  <si>
    <t xml:space="preserve">Рассчитанное значение больше 10%. </t>
  </si>
  <si>
    <t xml:space="preserve">Содержание ГМ-линии сои / кукурузы / рапса более 10% </t>
  </si>
  <si>
    <t>Рассчитанное значение находится в пределах диапазона количественной оценки набора реагентов.</t>
  </si>
  <si>
    <t>Содержание ГМ-линии сои/кукурузы / рапса X,XX% ± U – расширенная неопределённость</t>
  </si>
  <si>
    <t>Содержание ГМ-линии сои/кукурузы менее 0,1% (0,05% для ГМ-линии рапса GT73)</t>
  </si>
  <si>
    <t xml:space="preserve">Рассчитанное значение меньше 0,1%
(0,05% для ГМ-линии рапса GT73). </t>
  </si>
  <si>
    <t>Значение Ct
ГМ-линия</t>
  </si>
  <si>
    <t>Значение Ct
ДНК сои / кукурузы / рапса</t>
  </si>
  <si>
    <t>K1</t>
  </si>
  <si>
    <t>K2</t>
  </si>
  <si>
    <t>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</si>
</sst>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0.0000"/>
    <numFmt numFmtId="166" formatCode="0.00000"/>
  </numFmts>
  <fonts count="62">
    <font>
      <sz val="9"/>
      <name val="Geneva"/>
    </font>
    <font>
      <sz val="9"/>
      <color indexed="10"/>
      <name val="Geneva"/>
      <family val="2"/>
    </font>
    <font>
      <sz val="12"/>
      <color indexed="10"/>
      <name val="Geneva"/>
      <family val="2"/>
    </font>
    <font>
      <sz val="9"/>
      <name val="Arial"/>
      <family val="2"/>
      <charset val="204"/>
    </font>
    <font>
      <sz val="9"/>
      <color indexed="10"/>
      <name val="Arial"/>
      <family val="2"/>
      <charset val="204"/>
    </font>
    <font>
      <u/>
      <sz val="9"/>
      <name val="Arial"/>
      <family val="2"/>
      <charset val="204"/>
    </font>
    <font>
      <sz val="9"/>
      <color indexed="12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20"/>
      <name val="Arial"/>
      <family val="2"/>
      <charset val="204"/>
    </font>
    <font>
      <b/>
      <sz val="9"/>
      <name val="Cambria"/>
      <family val="1"/>
      <scheme val="major"/>
    </font>
    <font>
      <sz val="9"/>
      <name val="Cambria"/>
      <family val="1"/>
      <scheme val="major"/>
    </font>
    <font>
      <sz val="9"/>
      <color rgb="FFFF0000"/>
      <name val="Cambria"/>
      <family val="1"/>
      <scheme val="major"/>
    </font>
    <font>
      <sz val="9"/>
      <color indexed="10"/>
      <name val="Cambria"/>
      <family val="1"/>
      <scheme val="major"/>
    </font>
    <font>
      <b/>
      <u/>
      <sz val="9"/>
      <color indexed="10"/>
      <name val="Cambria"/>
      <family val="1"/>
      <scheme val="major"/>
    </font>
    <font>
      <b/>
      <u/>
      <sz val="9"/>
      <color indexed="12"/>
      <name val="Cambria"/>
      <family val="1"/>
      <scheme val="major"/>
    </font>
    <font>
      <b/>
      <sz val="20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2"/>
      <color rgb="FFFF0000"/>
      <name val="Cambria"/>
      <family val="1"/>
      <scheme val="major"/>
    </font>
    <font>
      <b/>
      <vertAlign val="superscript"/>
      <sz val="12"/>
      <color indexed="10"/>
      <name val="Cambria"/>
      <family val="1"/>
      <scheme val="major"/>
    </font>
    <font>
      <b/>
      <sz val="12"/>
      <color indexed="10"/>
      <name val="Cambria"/>
      <family val="1"/>
      <scheme val="major"/>
    </font>
    <font>
      <sz val="12"/>
      <color rgb="FFFF0000"/>
      <name val="Cambria"/>
      <family val="1"/>
      <scheme val="major"/>
    </font>
    <font>
      <b/>
      <sz val="12"/>
      <color indexed="9"/>
      <name val="Cambria"/>
      <family val="1"/>
      <scheme val="major"/>
    </font>
    <font>
      <u/>
      <sz val="12"/>
      <name val="Cambria"/>
      <family val="1"/>
      <scheme val="major"/>
    </font>
    <font>
      <u/>
      <sz val="12"/>
      <color indexed="10"/>
      <name val="Cambria"/>
      <family val="1"/>
      <scheme val="major"/>
    </font>
    <font>
      <b/>
      <u/>
      <sz val="12"/>
      <color indexed="10"/>
      <name val="Cambria"/>
      <family val="1"/>
      <scheme val="major"/>
    </font>
    <font>
      <sz val="12"/>
      <color indexed="10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  <font>
      <sz val="9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14"/>
      <color rgb="FFFF0000"/>
      <name val="Calibri"/>
      <family val="2"/>
      <charset val="204"/>
      <scheme val="minor"/>
    </font>
    <font>
      <b/>
      <vertAlign val="superscript"/>
      <sz val="14"/>
      <color rgb="FFFF0000"/>
      <name val="Calibri"/>
      <family val="2"/>
      <charset val="204"/>
      <scheme val="minor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vertAlign val="superscript"/>
      <sz val="11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8"/>
      <name val="Calibri"/>
      <family val="2"/>
      <charset val="204"/>
    </font>
    <font>
      <sz val="9"/>
      <name val="Geneva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rgb="FFF6FDA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44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15" applyNumberFormat="0" applyAlignment="0" applyProtection="0"/>
    <xf numFmtId="0" fontId="10" fillId="27" borderId="16" applyNumberFormat="0" applyAlignment="0" applyProtection="0"/>
    <xf numFmtId="0" fontId="11" fillId="27" borderId="15" applyNumberFormat="0" applyAlignment="0" applyProtection="0"/>
    <xf numFmtId="0" fontId="12" fillId="0" borderId="17" applyNumberFormat="0" applyFill="0" applyAlignment="0" applyProtection="0"/>
    <xf numFmtId="0" fontId="13" fillId="0" borderId="18" applyNumberFormat="0" applyFill="0" applyAlignment="0" applyProtection="0"/>
    <xf numFmtId="0" fontId="14" fillId="0" borderId="1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20" applyNumberFormat="0" applyFill="0" applyAlignment="0" applyProtection="0"/>
    <xf numFmtId="0" fontId="16" fillId="28" borderId="21" applyNumberFormat="0" applyAlignment="0" applyProtection="0"/>
    <xf numFmtId="0" fontId="17" fillId="0" borderId="0" applyNumberFormat="0" applyFill="0" applyBorder="0" applyAlignment="0" applyProtection="0"/>
    <xf numFmtId="0" fontId="18" fillId="29" borderId="0" applyNumberFormat="0" applyBorder="0" applyAlignment="0" applyProtection="0"/>
    <xf numFmtId="0" fontId="19" fillId="30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31" borderId="22" applyNumberFormat="0" applyFont="0" applyAlignment="0" applyProtection="0"/>
    <xf numFmtId="0" fontId="7" fillId="31" borderId="22" applyNumberFormat="0" applyFont="0" applyAlignment="0" applyProtection="0"/>
    <xf numFmtId="0" fontId="21" fillId="0" borderId="23" applyNumberFormat="0" applyFill="0" applyAlignment="0" applyProtection="0"/>
    <xf numFmtId="0" fontId="22" fillId="0" borderId="0" applyNumberFormat="0" applyFill="0" applyBorder="0" applyAlignment="0" applyProtection="0"/>
    <xf numFmtId="0" fontId="23" fillId="32" borderId="0" applyNumberFormat="0" applyBorder="0" applyAlignment="0" applyProtection="0"/>
    <xf numFmtId="43" fontId="61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0" fillId="0" borderId="0" xfId="0" applyFill="1"/>
    <xf numFmtId="0" fontId="0" fillId="0" borderId="0" xfId="0" applyBorder="1"/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3" fillId="0" borderId="0" xfId="0" applyFont="1"/>
    <xf numFmtId="2" fontId="3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1" fontId="3" fillId="0" borderId="0" xfId="0" applyNumberFormat="1" applyFont="1" applyAlignment="1">
      <alignment horizontal="center"/>
    </xf>
    <xf numFmtId="0" fontId="6" fillId="0" borderId="0" xfId="0" applyFont="1"/>
    <xf numFmtId="0" fontId="3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24" fillId="0" borderId="24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2" fontId="2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2" fontId="1" fillId="0" borderId="0" xfId="0" applyNumberFormat="1" applyFont="1" applyFill="1" applyAlignment="1">
      <alignment horizontal="center"/>
    </xf>
    <xf numFmtId="0" fontId="26" fillId="0" borderId="0" xfId="0" applyFont="1" applyBorder="1"/>
    <xf numFmtId="2" fontId="26" fillId="0" borderId="1" xfId="0" applyNumberFormat="1" applyFont="1" applyBorder="1" applyAlignment="1">
      <alignment horizont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 applyProtection="1">
      <alignment horizontal="center"/>
      <protection hidden="1"/>
    </xf>
    <xf numFmtId="2" fontId="28" fillId="0" borderId="0" xfId="0" applyNumberFormat="1" applyFont="1" applyBorder="1" applyAlignment="1" applyProtection="1">
      <alignment horizontal="center"/>
      <protection hidden="1"/>
    </xf>
    <xf numFmtId="0" fontId="26" fillId="0" borderId="0" xfId="0" applyFont="1" applyBorder="1" applyAlignment="1">
      <alignment horizontal="center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/>
    <xf numFmtId="0" fontId="26" fillId="0" borderId="8" xfId="0" applyFont="1" applyBorder="1"/>
    <xf numFmtId="2" fontId="28" fillId="0" borderId="8" xfId="0" applyNumberFormat="1" applyFont="1" applyBorder="1" applyAlignment="1" applyProtection="1">
      <alignment horizontal="center"/>
      <protection hidden="1"/>
    </xf>
    <xf numFmtId="0" fontId="26" fillId="0" borderId="8" xfId="0" applyFont="1" applyBorder="1" applyAlignment="1">
      <alignment horizontal="center"/>
    </xf>
    <xf numFmtId="2" fontId="26" fillId="0" borderId="12" xfId="0" applyNumberFormat="1" applyFont="1" applyBorder="1" applyAlignment="1">
      <alignment horizontal="center"/>
    </xf>
    <xf numFmtId="0" fontId="26" fillId="0" borderId="0" xfId="0" applyFont="1"/>
    <xf numFmtId="2" fontId="26" fillId="0" borderId="0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2" fontId="26" fillId="0" borderId="0" xfId="0" applyNumberFormat="1" applyFont="1" applyAlignment="1">
      <alignment horizontal="center"/>
    </xf>
    <xf numFmtId="0" fontId="25" fillId="0" borderId="2" xfId="0" applyFont="1" applyFill="1" applyBorder="1"/>
    <xf numFmtId="0" fontId="29" fillId="0" borderId="4" xfId="0" applyFont="1" applyFill="1" applyBorder="1" applyAlignment="1">
      <alignment horizontal="center"/>
    </xf>
    <xf numFmtId="2" fontId="30" fillId="0" borderId="3" xfId="0" applyNumberFormat="1" applyFont="1" applyFill="1" applyBorder="1" applyAlignment="1">
      <alignment horizontal="center"/>
    </xf>
    <xf numFmtId="0" fontId="32" fillId="33" borderId="4" xfId="0" applyFont="1" applyFill="1" applyBorder="1" applyAlignment="1">
      <alignment horizontal="center" vertical="center"/>
    </xf>
    <xf numFmtId="2" fontId="32" fillId="33" borderId="4" xfId="0" applyNumberFormat="1" applyFont="1" applyFill="1" applyBorder="1" applyAlignment="1">
      <alignment horizontal="center" vertical="center"/>
    </xf>
    <xf numFmtId="0" fontId="34" fillId="0" borderId="0" xfId="0" applyFont="1" applyBorder="1"/>
    <xf numFmtId="0" fontId="38" fillId="0" borderId="0" xfId="0" applyFont="1" applyBorder="1" applyAlignment="1">
      <alignment horizontal="center"/>
    </xf>
    <xf numFmtId="2" fontId="34" fillId="0" borderId="1" xfId="0" applyNumberFormat="1" applyFont="1" applyBorder="1" applyAlignment="1">
      <alignment horizontal="center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2" fillId="33" borderId="4" xfId="0" applyFont="1" applyFill="1" applyBorder="1" applyAlignment="1">
      <alignment horizontal="center" vertical="center"/>
    </xf>
    <xf numFmtId="0" fontId="34" fillId="0" borderId="0" xfId="0" applyFont="1" applyBorder="1" applyAlignment="1" applyProtection="1">
      <alignment horizontal="center"/>
      <protection hidden="1"/>
    </xf>
    <xf numFmtId="2" fontId="34" fillId="0" borderId="0" xfId="0" applyNumberFormat="1" applyFont="1" applyBorder="1" applyAlignment="1" applyProtection="1">
      <alignment horizontal="center"/>
      <protection hidden="1"/>
    </xf>
    <xf numFmtId="1" fontId="34" fillId="0" borderId="0" xfId="0" applyNumberFormat="1" applyFont="1" applyBorder="1" applyAlignment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34" fillId="0" borderId="0" xfId="0" applyFont="1" applyBorder="1" applyAlignment="1">
      <alignment horizontal="center"/>
    </xf>
    <xf numFmtId="164" fontId="34" fillId="33" borderId="0" xfId="0" applyNumberFormat="1" applyFont="1" applyFill="1" applyBorder="1" applyAlignment="1">
      <alignment horizontal="center"/>
    </xf>
    <xf numFmtId="0" fontId="34" fillId="33" borderId="7" xfId="0" applyFont="1" applyFill="1" applyBorder="1"/>
    <xf numFmtId="164" fontId="34" fillId="33" borderId="7" xfId="0" applyNumberFormat="1" applyFont="1" applyFill="1" applyBorder="1" applyAlignment="1">
      <alignment horizontal="center"/>
    </xf>
    <xf numFmtId="2" fontId="34" fillId="33" borderId="12" xfId="0" applyNumberFormat="1" applyFont="1" applyFill="1" applyBorder="1" applyAlignment="1">
      <alignment horizontal="center"/>
    </xf>
    <xf numFmtId="0" fontId="32" fillId="33" borderId="9" xfId="0" applyFont="1" applyFill="1" applyBorder="1" applyAlignment="1">
      <alignment wrapText="1"/>
    </xf>
    <xf numFmtId="164" fontId="32" fillId="33" borderId="5" xfId="0" applyNumberFormat="1" applyFont="1" applyFill="1" applyBorder="1" applyAlignment="1">
      <alignment horizontal="center"/>
    </xf>
    <xf numFmtId="164" fontId="32" fillId="33" borderId="14" xfId="0" applyNumberFormat="1" applyFont="1" applyFill="1" applyBorder="1" applyAlignment="1">
      <alignment horizontal="center"/>
    </xf>
    <xf numFmtId="2" fontId="34" fillId="33" borderId="5" xfId="0" applyNumberFormat="1" applyFont="1" applyFill="1" applyBorder="1" applyAlignment="1">
      <alignment horizontal="center"/>
    </xf>
    <xf numFmtId="0" fontId="44" fillId="0" borderId="0" xfId="0" applyFont="1" applyBorder="1"/>
    <xf numFmtId="0" fontId="44" fillId="0" borderId="0" xfId="0" applyFont="1" applyBorder="1" applyAlignment="1" applyProtection="1">
      <alignment horizontal="center"/>
      <protection hidden="1"/>
    </xf>
    <xf numFmtId="2" fontId="44" fillId="0" borderId="0" xfId="0" applyNumberFormat="1" applyFont="1" applyBorder="1" applyAlignment="1" applyProtection="1">
      <alignment horizontal="center"/>
      <protection hidden="1"/>
    </xf>
    <xf numFmtId="1" fontId="44" fillId="0" borderId="0" xfId="0" applyNumberFormat="1" applyFont="1" applyBorder="1" applyAlignment="1">
      <alignment horizontal="center"/>
    </xf>
    <xf numFmtId="0" fontId="44" fillId="0" borderId="0" xfId="0" applyFont="1" applyBorder="1" applyAlignment="1">
      <alignment horizontal="center" vertical="center"/>
    </xf>
    <xf numFmtId="0" fontId="44" fillId="0" borderId="0" xfId="0" applyFont="1"/>
    <xf numFmtId="0" fontId="46" fillId="0" borderId="0" xfId="0" applyFont="1"/>
    <xf numFmtId="0" fontId="47" fillId="33" borderId="28" xfId="0" applyFont="1" applyFill="1" applyBorder="1" applyAlignment="1">
      <alignment wrapText="1"/>
    </xf>
    <xf numFmtId="2" fontId="47" fillId="33" borderId="31" xfId="0" applyNumberFormat="1" applyFont="1" applyFill="1" applyBorder="1" applyAlignment="1">
      <alignment horizontal="center"/>
    </xf>
    <xf numFmtId="0" fontId="47" fillId="33" borderId="32" xfId="0" applyFont="1" applyFill="1" applyBorder="1" applyAlignment="1">
      <alignment wrapText="1"/>
    </xf>
    <xf numFmtId="2" fontId="47" fillId="33" borderId="33" xfId="0" applyNumberFormat="1" applyFont="1" applyFill="1" applyBorder="1" applyAlignment="1">
      <alignment horizontal="center"/>
    </xf>
    <xf numFmtId="0" fontId="46" fillId="0" borderId="0" xfId="0" applyFont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39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vertical="center"/>
    </xf>
    <xf numFmtId="2" fontId="32" fillId="33" borderId="0" xfId="0" applyNumberFormat="1" applyFont="1" applyFill="1" applyBorder="1" applyAlignment="1">
      <alignment horizontal="center" vertical="center"/>
    </xf>
    <xf numFmtId="0" fontId="35" fillId="33" borderId="2" xfId="0" applyFont="1" applyFill="1" applyBorder="1" applyAlignment="1">
      <alignment vertical="center"/>
    </xf>
    <xf numFmtId="165" fontId="35" fillId="35" borderId="3" xfId="0" applyNumberFormat="1" applyFont="1" applyFill="1" applyBorder="1" applyAlignment="1" applyProtection="1">
      <alignment vertical="center"/>
      <protection hidden="1"/>
    </xf>
    <xf numFmtId="0" fontId="0" fillId="0" borderId="0" xfId="0" applyFont="1"/>
    <xf numFmtId="2" fontId="48" fillId="0" borderId="0" xfId="0" applyNumberFormat="1" applyFont="1" applyFill="1" applyBorder="1" applyAlignment="1">
      <alignment horizontal="center" vertical="center" wrapText="1"/>
    </xf>
    <xf numFmtId="2" fontId="47" fillId="0" borderId="0" xfId="0" applyNumberFormat="1" applyFont="1" applyFill="1" applyBorder="1" applyAlignment="1">
      <alignment horizontal="center"/>
    </xf>
    <xf numFmtId="0" fontId="35" fillId="0" borderId="10" xfId="0" applyFont="1" applyFill="1" applyBorder="1" applyAlignment="1">
      <alignment vertical="center"/>
    </xf>
    <xf numFmtId="0" fontId="38" fillId="0" borderId="11" xfId="0" applyFont="1" applyFill="1" applyBorder="1" applyAlignment="1">
      <alignment horizontal="center" vertical="center"/>
    </xf>
    <xf numFmtId="165" fontId="35" fillId="0" borderId="12" xfId="0" applyNumberFormat="1" applyFont="1" applyFill="1" applyBorder="1" applyAlignment="1" applyProtection="1">
      <alignment vertical="center"/>
      <protection hidden="1"/>
    </xf>
    <xf numFmtId="2" fontId="38" fillId="0" borderId="0" xfId="0" applyNumberFormat="1" applyFont="1" applyFill="1" applyBorder="1" applyAlignment="1" applyProtection="1">
      <alignment horizontal="center"/>
      <protection hidden="1"/>
    </xf>
    <xf numFmtId="2" fontId="27" fillId="0" borderId="0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Fill="1"/>
    <xf numFmtId="0" fontId="3" fillId="0" borderId="0" xfId="0" applyFont="1" applyFill="1"/>
    <xf numFmtId="0" fontId="45" fillId="0" borderId="0" xfId="0" applyFont="1" applyFill="1" applyBorder="1" applyAlignment="1">
      <alignment horizontal="center" vertical="center"/>
    </xf>
    <xf numFmtId="2" fontId="44" fillId="0" borderId="0" xfId="0" applyNumberFormat="1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0" fillId="0" borderId="0" xfId="0" applyFill="1" applyBorder="1"/>
    <xf numFmtId="2" fontId="48" fillId="0" borderId="0" xfId="0" applyNumberFormat="1" applyFont="1" applyFill="1" applyBorder="1" applyAlignment="1">
      <alignment vertical="center" wrapText="1"/>
    </xf>
    <xf numFmtId="0" fontId="50" fillId="36" borderId="37" xfId="0" applyFont="1" applyFill="1" applyBorder="1" applyAlignment="1">
      <alignment horizontal="center" vertical="center"/>
    </xf>
    <xf numFmtId="0" fontId="50" fillId="0" borderId="37" xfId="0" applyFont="1" applyBorder="1" applyAlignment="1">
      <alignment horizontal="center" vertical="center"/>
    </xf>
    <xf numFmtId="0" fontId="51" fillId="0" borderId="37" xfId="0" applyFont="1" applyBorder="1" applyAlignment="1">
      <alignment horizontal="center" vertical="center"/>
    </xf>
    <xf numFmtId="0" fontId="50" fillId="0" borderId="37" xfId="0" applyFont="1" applyFill="1" applyBorder="1" applyAlignment="1">
      <alignment horizontal="center" vertical="center"/>
    </xf>
    <xf numFmtId="0" fontId="52" fillId="36" borderId="34" xfId="0" applyFont="1" applyFill="1" applyBorder="1" applyAlignment="1">
      <alignment horizontal="right" vertical="center"/>
    </xf>
    <xf numFmtId="0" fontId="47" fillId="33" borderId="38" xfId="0" applyFont="1" applyFill="1" applyBorder="1" applyAlignment="1">
      <alignment horizontal="center" vertical="center"/>
    </xf>
    <xf numFmtId="0" fontId="47" fillId="33" borderId="39" xfId="0" applyFont="1" applyFill="1" applyBorder="1" applyAlignment="1">
      <alignment horizontal="center" vertical="center"/>
    </xf>
    <xf numFmtId="0" fontId="49" fillId="33" borderId="39" xfId="0" applyFont="1" applyFill="1" applyBorder="1" applyAlignment="1">
      <alignment horizontal="center" vertical="center" wrapText="1"/>
    </xf>
    <xf numFmtId="0" fontId="47" fillId="33" borderId="42" xfId="0" applyFont="1" applyFill="1" applyBorder="1" applyAlignment="1">
      <alignment horizontal="center" vertical="center"/>
    </xf>
    <xf numFmtId="0" fontId="47" fillId="33" borderId="43" xfId="0" applyFont="1" applyFill="1" applyBorder="1" applyAlignment="1">
      <alignment horizontal="center" vertical="center"/>
    </xf>
    <xf numFmtId="0" fontId="50" fillId="0" borderId="44" xfId="0" applyFont="1" applyBorder="1" applyAlignment="1">
      <alignment horizontal="center" vertical="center"/>
    </xf>
    <xf numFmtId="0" fontId="51" fillId="0" borderId="44" xfId="0" applyFont="1" applyBorder="1" applyAlignment="1">
      <alignment horizontal="center" vertical="center"/>
    </xf>
    <xf numFmtId="2" fontId="47" fillId="0" borderId="37" xfId="0" applyNumberFormat="1" applyFont="1" applyBorder="1" applyAlignment="1">
      <alignment horizontal="center" vertical="center"/>
    </xf>
    <xf numFmtId="0" fontId="0" fillId="37" borderId="0" xfId="0" applyFill="1"/>
    <xf numFmtId="0" fontId="58" fillId="38" borderId="9" xfId="0" applyFont="1" applyFill="1" applyBorder="1" applyAlignment="1">
      <alignment horizontal="center" vertical="center" wrapText="1"/>
    </xf>
    <xf numFmtId="0" fontId="60" fillId="37" borderId="0" xfId="0" applyFont="1" applyFill="1" applyAlignment="1">
      <alignment horizontal="center" vertical="center"/>
    </xf>
    <xf numFmtId="0" fontId="59" fillId="38" borderId="9" xfId="0" applyFont="1" applyFill="1" applyBorder="1" applyAlignment="1">
      <alignment horizontal="center" vertical="center" wrapText="1"/>
    </xf>
    <xf numFmtId="0" fontId="54" fillId="37" borderId="0" xfId="0" applyFont="1" applyFill="1" applyAlignment="1">
      <alignment horizontal="left" vertical="center"/>
    </xf>
    <xf numFmtId="0" fontId="55" fillId="37" borderId="0" xfId="0" applyFont="1" applyFill="1" applyAlignment="1">
      <alignment horizontal="left" vertical="center"/>
    </xf>
    <xf numFmtId="0" fontId="55" fillId="37" borderId="0" xfId="0" applyFont="1" applyFill="1" applyAlignment="1">
      <alignment horizontal="left" vertical="center" wrapText="1"/>
    </xf>
    <xf numFmtId="0" fontId="54" fillId="37" borderId="0" xfId="0" applyFont="1" applyFill="1" applyAlignment="1">
      <alignment horizontal="left" vertical="center" wrapText="1"/>
    </xf>
    <xf numFmtId="0" fontId="49" fillId="33" borderId="40" xfId="0" applyFont="1" applyFill="1" applyBorder="1" applyAlignment="1">
      <alignment horizontal="center" vertical="center" wrapText="1"/>
    </xf>
    <xf numFmtId="0" fontId="49" fillId="33" borderId="41" xfId="0" applyFont="1" applyFill="1" applyBorder="1" applyAlignment="1">
      <alignment horizontal="center" vertical="center" wrapText="1"/>
    </xf>
    <xf numFmtId="0" fontId="47" fillId="33" borderId="34" xfId="0" applyFont="1" applyFill="1" applyBorder="1" applyAlignment="1">
      <alignment horizontal="center" vertical="center" wrapText="1"/>
    </xf>
    <xf numFmtId="0" fontId="47" fillId="33" borderId="27" xfId="0" applyFont="1" applyFill="1" applyBorder="1" applyAlignment="1">
      <alignment horizontal="center" vertical="center" wrapText="1"/>
    </xf>
    <xf numFmtId="0" fontId="47" fillId="33" borderId="35" xfId="0" applyFont="1" applyFill="1" applyBorder="1" applyAlignment="1">
      <alignment horizontal="center" vertical="center" wrapText="1"/>
    </xf>
    <xf numFmtId="0" fontId="47" fillId="33" borderId="29" xfId="0" applyFont="1" applyFill="1" applyBorder="1" applyAlignment="1">
      <alignment horizontal="center" vertical="center" wrapText="1"/>
    </xf>
    <xf numFmtId="0" fontId="47" fillId="33" borderId="36" xfId="0" applyFont="1" applyFill="1" applyBorder="1" applyAlignment="1">
      <alignment horizontal="center" vertical="center" wrapText="1"/>
    </xf>
    <xf numFmtId="0" fontId="47" fillId="33" borderId="30" xfId="0" applyFont="1" applyFill="1" applyBorder="1" applyAlignment="1">
      <alignment horizontal="center" vertical="center" wrapText="1"/>
    </xf>
    <xf numFmtId="0" fontId="32" fillId="33" borderId="13" xfId="0" applyFont="1" applyFill="1" applyBorder="1" applyAlignment="1">
      <alignment horizontal="center" vertical="center"/>
    </xf>
    <xf numFmtId="0" fontId="32" fillId="33" borderId="7" xfId="0" applyFont="1" applyFill="1" applyBorder="1" applyAlignment="1">
      <alignment horizontal="center" vertical="center"/>
    </xf>
    <xf numFmtId="0" fontId="31" fillId="34" borderId="14" xfId="0" applyFont="1" applyFill="1" applyBorder="1" applyAlignment="1">
      <alignment horizontal="center" vertical="center"/>
    </xf>
    <xf numFmtId="0" fontId="31" fillId="34" borderId="11" xfId="0" applyFont="1" applyFill="1" applyBorder="1" applyAlignment="1">
      <alignment horizontal="center" vertical="center"/>
    </xf>
    <xf numFmtId="0" fontId="31" fillId="34" borderId="5" xfId="0" applyFont="1" applyFill="1" applyBorder="1" applyAlignment="1">
      <alignment horizontal="center" vertical="center"/>
    </xf>
    <xf numFmtId="0" fontId="32" fillId="33" borderId="13" xfId="0" applyFont="1" applyFill="1" applyBorder="1" applyAlignment="1">
      <alignment horizontal="center" vertical="center" wrapText="1"/>
    </xf>
    <xf numFmtId="0" fontId="32" fillId="33" borderId="6" xfId="0" applyFont="1" applyFill="1" applyBorder="1" applyAlignment="1">
      <alignment horizontal="center" vertical="center" wrapText="1"/>
    </xf>
    <xf numFmtId="0" fontId="32" fillId="33" borderId="6" xfId="0" applyFont="1" applyFill="1" applyBorder="1" applyAlignment="1">
      <alignment horizontal="center" vertical="center"/>
    </xf>
    <xf numFmtId="2" fontId="32" fillId="33" borderId="3" xfId="0" applyNumberFormat="1" applyFont="1" applyFill="1" applyBorder="1" applyAlignment="1">
      <alignment horizontal="center" vertical="center"/>
    </xf>
    <xf numFmtId="2" fontId="32" fillId="33" borderId="1" xfId="0" applyNumberFormat="1" applyFont="1" applyFill="1" applyBorder="1" applyAlignment="1">
      <alignment horizontal="center" vertical="center"/>
    </xf>
    <xf numFmtId="0" fontId="32" fillId="33" borderId="4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 wrapText="1"/>
    </xf>
    <xf numFmtId="0" fontId="32" fillId="33" borderId="4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vertical="center"/>
    </xf>
    <xf numFmtId="2" fontId="33" fillId="0" borderId="3" xfId="0" applyNumberFormat="1" applyFont="1" applyFill="1" applyBorder="1" applyAlignment="1">
      <alignment horizontal="center" vertical="center"/>
    </xf>
    <xf numFmtId="2" fontId="33" fillId="0" borderId="1" xfId="0" applyNumberFormat="1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0" fontId="32" fillId="0" borderId="26" xfId="0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  <xf numFmtId="43" fontId="46" fillId="0" borderId="0" xfId="43" applyFont="1"/>
    <xf numFmtId="43" fontId="48" fillId="0" borderId="0" xfId="43" applyFont="1" applyFill="1" applyBorder="1" applyAlignment="1">
      <alignment vertical="center" wrapText="1"/>
    </xf>
    <xf numFmtId="43" fontId="47" fillId="0" borderId="0" xfId="43" applyFont="1" applyFill="1" applyBorder="1" applyAlignment="1">
      <alignment horizontal="center"/>
    </xf>
    <xf numFmtId="43" fontId="52" fillId="36" borderId="27" xfId="43" applyFont="1" applyFill="1" applyBorder="1" applyAlignment="1">
      <alignment horizontal="left" vertical="center" wrapText="1"/>
    </xf>
    <xf numFmtId="43" fontId="49" fillId="33" borderId="39" xfId="43" applyFont="1" applyFill="1" applyBorder="1" applyAlignment="1">
      <alignment horizontal="center" vertical="center" wrapText="1"/>
    </xf>
    <xf numFmtId="43" fontId="50" fillId="0" borderId="37" xfId="43" applyFont="1" applyBorder="1" applyAlignment="1">
      <alignment horizontal="right" vertical="center"/>
    </xf>
    <xf numFmtId="43" fontId="50" fillId="0" borderId="44" xfId="43" applyFont="1" applyBorder="1" applyAlignment="1">
      <alignment horizontal="right" vertical="center"/>
    </xf>
    <xf numFmtId="43" fontId="50" fillId="0" borderId="37" xfId="43" applyFont="1" applyBorder="1"/>
  </cellXfs>
  <cellStyles count="44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 2" xfId="38" xr:uid="{00000000-0005-0000-0000-000026000000}"/>
    <cellStyle name="Примечание 3" xfId="39" xr:uid="{00000000-0005-0000-0000-000027000000}"/>
    <cellStyle name="Связанная ячейка" xfId="40" builtinId="24" customBuiltin="1"/>
    <cellStyle name="Текст предупреждения" xfId="41" builtinId="11" customBuiltin="1"/>
    <cellStyle name="Финансовый" xfId="43" builtinId="3"/>
    <cellStyle name="Хороший" xfId="42" builtinId="26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9493"/>
      <color rgb="FFF6FDA9"/>
      <color rgb="FFE7EE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505174292698617"/>
          <c:y val="7.2897383620110709E-2"/>
          <c:w val="0.77540237525471301"/>
          <c:h val="0.6937559774643989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Calculated Std Curve</c:name>
            <c:spPr>
              <a:ln w="25400">
                <a:solidFill>
                  <a:schemeClr val="tx2">
                    <a:lumMod val="60000"/>
                    <a:lumOff val="40000"/>
                  </a:schemeClr>
                </a:solidFill>
                <a:prstDash val="solid"/>
              </a:ln>
            </c:spPr>
            <c:trendlineType val="log"/>
            <c:dispRSqr val="0"/>
            <c:dispEq val="0"/>
          </c:trendline>
          <c:xVal>
            <c:numRef>
              <c:f>'.'!$X$7:$X$9</c:f>
              <c:numCache>
                <c:formatCode>0.0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'.'!$Z$7:$Z$9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7E8-4A98-BAE9-5F8253411F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81472"/>
        <c:axId val="127100032"/>
      </c:scatterChart>
      <c:valAx>
        <c:axId val="127081472"/>
        <c:scaling>
          <c:logBase val="10"/>
          <c:orientation val="minMax"/>
          <c:max val="15"/>
          <c:min val="0.01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Geneva"/>
                    <a:ea typeface="Geneva"/>
                    <a:cs typeface="Geneva"/>
                  </a:defRPr>
                </a:pPr>
                <a:r>
                  <a:rPr lang="ru-RU">
                    <a:solidFill>
                      <a:srgbClr val="002060"/>
                    </a:solidFill>
                  </a:rPr>
                  <a:t>% ГМ</a:t>
                </a:r>
                <a:r>
                  <a:rPr lang="en-US">
                    <a:solidFill>
                      <a:srgbClr val="002060"/>
                    </a:solidFill>
                  </a:rPr>
                  <a:t>O (lg)</a:t>
                </a:r>
                <a:endParaRPr lang="ru-RU">
                  <a:solidFill>
                    <a:srgbClr val="002060"/>
                  </a:solidFill>
                </a:endParaRPr>
              </a:p>
            </c:rich>
          </c:tx>
          <c:layout>
            <c:manualLayout>
              <c:xMode val="edge"/>
              <c:yMode val="edge"/>
              <c:x val="0.46107844977173301"/>
              <c:y val="0.85271031633980399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Geneva"/>
                <a:ea typeface="Geneva"/>
                <a:cs typeface="Geneva"/>
              </a:defRPr>
            </a:pPr>
            <a:endParaRPr lang="ru-RU"/>
          </a:p>
        </c:txPr>
        <c:crossAx val="127100032"/>
        <c:crosses val="autoZero"/>
        <c:crossBetween val="midCat"/>
        <c:majorUnit val="10"/>
        <c:minorUnit val="10"/>
      </c:valAx>
      <c:valAx>
        <c:axId val="127100032"/>
        <c:scaling>
          <c:orientation val="minMax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206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>
                    <a:solidFill>
                      <a:srgbClr val="002060"/>
                    </a:solidFill>
                  </a:rPr>
                  <a:t>∆Ct</a:t>
                </a:r>
              </a:p>
            </c:rich>
          </c:tx>
          <c:layout>
            <c:manualLayout>
              <c:xMode val="edge"/>
              <c:yMode val="edge"/>
              <c:x val="1.4970220068645301E-2"/>
              <c:y val="0.39080720173136302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Geneva"/>
                <a:ea typeface="Geneva"/>
                <a:cs typeface="Geneva"/>
              </a:defRPr>
            </a:pPr>
            <a:endParaRPr lang="ru-RU"/>
          </a:p>
        </c:txPr>
        <c:crossAx val="127081472"/>
        <c:crossesAt val="0.01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Geneva"/>
          <a:ea typeface="Geneva"/>
          <a:cs typeface="Geneva"/>
        </a:defRPr>
      </a:pPr>
      <a:endParaRPr lang="ru-RU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353219</xdr:colOff>
      <xdr:row>12</xdr:row>
      <xdr:rowOff>8467</xdr:rowOff>
    </xdr:from>
    <xdr:to>
      <xdr:col>30</xdr:col>
      <xdr:colOff>47624</xdr:colOff>
      <xdr:row>36</xdr:row>
      <xdr:rowOff>138907</xdr:rowOff>
    </xdr:to>
    <xdr:graphicFrame macro="">
      <xdr:nvGraphicFramePr>
        <xdr:cNvPr id="1083" name="Chart 1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DA517-FC89-483F-8207-FDFF144D53AF}">
  <dimension ref="C3:M17"/>
  <sheetViews>
    <sheetView workbookViewId="0">
      <selection activeCell="C3" sqref="C3:M3"/>
    </sheetView>
  </sheetViews>
  <sheetFormatPr defaultRowHeight="12"/>
  <cols>
    <col min="1" max="2" width="9.140625" style="125"/>
    <col min="3" max="3" width="9.140625" style="125" customWidth="1"/>
    <col min="4" max="16384" width="9.140625" style="125"/>
  </cols>
  <sheetData>
    <row r="3" spans="3:13" ht="37.5" customHeight="1">
      <c r="C3" s="127" t="s">
        <v>25</v>
      </c>
      <c r="D3" s="127"/>
      <c r="E3" s="127"/>
      <c r="F3" s="127"/>
      <c r="G3" s="127"/>
      <c r="H3" s="127"/>
      <c r="I3" s="127"/>
      <c r="J3" s="127"/>
      <c r="K3" s="127"/>
      <c r="L3" s="127"/>
      <c r="M3" s="127"/>
    </row>
    <row r="5" spans="3:13" ht="15">
      <c r="C5" s="129" t="s">
        <v>28</v>
      </c>
      <c r="D5" s="129"/>
      <c r="E5" s="129"/>
      <c r="F5" s="129"/>
      <c r="G5" s="129"/>
      <c r="H5" s="129"/>
      <c r="I5" s="129"/>
      <c r="J5" s="129"/>
      <c r="K5" s="129"/>
      <c r="L5" s="129"/>
      <c r="M5" s="129"/>
    </row>
    <row r="6" spans="3:13" ht="15">
      <c r="C6" s="129" t="s">
        <v>29</v>
      </c>
      <c r="D6" s="129"/>
      <c r="E6" s="129"/>
      <c r="F6" s="129"/>
      <c r="G6" s="129"/>
      <c r="H6" s="129"/>
      <c r="I6" s="129"/>
      <c r="J6" s="129"/>
      <c r="K6" s="129"/>
      <c r="L6" s="129"/>
      <c r="M6" s="129"/>
    </row>
    <row r="7" spans="3:13" ht="38.25" customHeight="1">
      <c r="C7" s="132" t="s">
        <v>30</v>
      </c>
      <c r="D7" s="132"/>
      <c r="E7" s="132"/>
      <c r="F7" s="132"/>
      <c r="G7" s="132"/>
      <c r="H7" s="132"/>
      <c r="I7" s="132"/>
      <c r="J7" s="132"/>
      <c r="K7" s="132"/>
      <c r="L7" s="132"/>
      <c r="M7" s="132"/>
    </row>
    <row r="8" spans="3:13" ht="15">
      <c r="C8" s="129" t="s">
        <v>31</v>
      </c>
      <c r="D8" s="129"/>
      <c r="E8" s="129"/>
      <c r="F8" s="129"/>
      <c r="G8" s="129"/>
      <c r="H8" s="129"/>
      <c r="I8" s="129"/>
      <c r="J8" s="129"/>
      <c r="K8" s="129"/>
      <c r="L8" s="129"/>
      <c r="M8" s="129"/>
    </row>
    <row r="9" spans="3:13" ht="15">
      <c r="C9" s="129" t="s">
        <v>32</v>
      </c>
      <c r="D9" s="129"/>
      <c r="E9" s="129"/>
      <c r="F9" s="129"/>
      <c r="G9" s="129"/>
      <c r="H9" s="129"/>
      <c r="I9" s="129"/>
      <c r="J9" s="129"/>
      <c r="K9" s="129"/>
      <c r="L9" s="129"/>
      <c r="M9" s="129"/>
    </row>
    <row r="10" spans="3:13" ht="15">
      <c r="C10" s="130" t="s">
        <v>26</v>
      </c>
      <c r="D10" s="130"/>
      <c r="E10" s="130"/>
      <c r="F10" s="130"/>
      <c r="G10" s="130"/>
      <c r="H10" s="130"/>
      <c r="I10" s="130"/>
      <c r="J10" s="130"/>
      <c r="K10" s="130"/>
      <c r="L10" s="130"/>
      <c r="M10" s="130"/>
    </row>
    <row r="11" spans="3:13" ht="38.25" customHeight="1">
      <c r="C11" s="131" t="s">
        <v>27</v>
      </c>
      <c r="D11" s="131"/>
      <c r="E11" s="131"/>
      <c r="F11" s="131"/>
      <c r="G11" s="131"/>
      <c r="H11" s="131"/>
      <c r="I11" s="131"/>
      <c r="J11" s="131"/>
      <c r="K11" s="131"/>
      <c r="L11" s="131"/>
      <c r="M11" s="131"/>
    </row>
    <row r="14" spans="3:13" ht="42" customHeight="1">
      <c r="C14" s="126" t="s">
        <v>33</v>
      </c>
      <c r="D14" s="126"/>
      <c r="E14" s="126"/>
      <c r="F14" s="126"/>
      <c r="G14" s="126"/>
      <c r="H14" s="126"/>
      <c r="I14" s="126"/>
      <c r="J14" s="126"/>
      <c r="K14" s="126"/>
      <c r="L14" s="126"/>
    </row>
    <row r="15" spans="3:13" ht="53.25" customHeight="1">
      <c r="C15" s="128" t="s">
        <v>34</v>
      </c>
      <c r="D15" s="128"/>
      <c r="E15" s="128"/>
      <c r="F15" s="128"/>
      <c r="G15" s="128"/>
      <c r="H15" s="128" t="s">
        <v>35</v>
      </c>
      <c r="I15" s="128"/>
      <c r="J15" s="128"/>
      <c r="K15" s="128"/>
      <c r="L15" s="128"/>
    </row>
    <row r="16" spans="3:13" ht="53.25" customHeight="1">
      <c r="C16" s="128" t="s">
        <v>36</v>
      </c>
      <c r="D16" s="128"/>
      <c r="E16" s="128"/>
      <c r="F16" s="128"/>
      <c r="G16" s="128"/>
      <c r="H16" s="128" t="s">
        <v>37</v>
      </c>
      <c r="I16" s="128"/>
      <c r="J16" s="128"/>
      <c r="K16" s="128"/>
      <c r="L16" s="128"/>
    </row>
    <row r="17" spans="3:12" ht="53.25" customHeight="1">
      <c r="C17" s="128" t="s">
        <v>39</v>
      </c>
      <c r="D17" s="128"/>
      <c r="E17" s="128"/>
      <c r="F17" s="128"/>
      <c r="G17" s="128"/>
      <c r="H17" s="128" t="s">
        <v>38</v>
      </c>
      <c r="I17" s="128"/>
      <c r="J17" s="128"/>
      <c r="K17" s="128"/>
      <c r="L17" s="128"/>
    </row>
  </sheetData>
  <mergeCells count="15">
    <mergeCell ref="C14:L14"/>
    <mergeCell ref="C3:M3"/>
    <mergeCell ref="H15:L15"/>
    <mergeCell ref="H16:L16"/>
    <mergeCell ref="H17:L17"/>
    <mergeCell ref="C15:G15"/>
    <mergeCell ref="C16:G16"/>
    <mergeCell ref="C17:G17"/>
    <mergeCell ref="C9:M9"/>
    <mergeCell ref="C10:M10"/>
    <mergeCell ref="C11:M11"/>
    <mergeCell ref="C5:M5"/>
    <mergeCell ref="C6:M6"/>
    <mergeCell ref="C7:M7"/>
    <mergeCell ref="C8:M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4D9C9-F8E8-4E5D-8E47-056F0C500B3D}">
  <dimension ref="A2:H106"/>
  <sheetViews>
    <sheetView tabSelected="1" workbookViewId="0">
      <selection activeCell="C6" sqref="C6:C8"/>
    </sheetView>
  </sheetViews>
  <sheetFormatPr defaultRowHeight="12"/>
  <cols>
    <col min="1" max="1" width="9.140625" style="86"/>
    <col min="2" max="2" width="15.42578125" style="81" bestFit="1" customWidth="1"/>
    <col min="3" max="3" width="13.5703125" style="81" customWidth="1"/>
    <col min="4" max="5" width="14.28515625" style="81" customWidth="1"/>
    <col min="6" max="6" width="14.28515625" style="163" customWidth="1"/>
    <col min="7" max="7" width="4" style="81" customWidth="1"/>
    <col min="8" max="8" width="9.7109375" style="163" bestFit="1" customWidth="1"/>
    <col min="9" max="16384" width="9.140625" style="81"/>
  </cols>
  <sheetData>
    <row r="2" spans="2:8" ht="12.75" thickBot="1"/>
    <row r="3" spans="2:8" ht="21.75" customHeight="1">
      <c r="B3" s="135" t="s">
        <v>22</v>
      </c>
      <c r="C3" s="136"/>
      <c r="D3" s="111"/>
      <c r="E3" s="111"/>
      <c r="F3" s="164"/>
      <c r="G3" s="95"/>
    </row>
    <row r="4" spans="2:8" ht="15.75" customHeight="1">
      <c r="B4" s="137"/>
      <c r="C4" s="138"/>
      <c r="D4" s="111"/>
      <c r="E4" s="111"/>
      <c r="F4" s="164"/>
      <c r="G4" s="95"/>
    </row>
    <row r="5" spans="2:8" ht="1.5" customHeight="1">
      <c r="B5" s="139"/>
      <c r="C5" s="140"/>
      <c r="D5" s="111"/>
      <c r="E5" s="111"/>
      <c r="F5" s="164"/>
      <c r="G5" s="95"/>
    </row>
    <row r="6" spans="2:8" ht="15.75">
      <c r="B6" s="82" t="s">
        <v>18</v>
      </c>
      <c r="C6" s="83"/>
      <c r="D6" s="96"/>
      <c r="E6" s="96"/>
      <c r="F6" s="165"/>
      <c r="G6" s="96"/>
    </row>
    <row r="7" spans="2:8" ht="15.75">
      <c r="B7" s="82" t="s">
        <v>19</v>
      </c>
      <c r="C7" s="83"/>
      <c r="D7" s="96"/>
      <c r="E7" s="96"/>
      <c r="F7" s="165"/>
      <c r="G7" s="96"/>
    </row>
    <row r="8" spans="2:8" ht="16.5" thickBot="1">
      <c r="B8" s="84" t="s">
        <v>20</v>
      </c>
      <c r="C8" s="85"/>
      <c r="D8" s="96"/>
      <c r="E8" s="96"/>
      <c r="F8" s="165"/>
      <c r="G8" s="96"/>
    </row>
    <row r="9" spans="2:8" ht="27.75" customHeight="1" thickBot="1">
      <c r="B9" s="86"/>
      <c r="E9" s="116" t="s">
        <v>24</v>
      </c>
      <c r="F9" s="166" t="e">
        <f>'.'!S6</f>
        <v>#NUM!</v>
      </c>
    </row>
    <row r="10" spans="2:8" ht="47.25" customHeight="1">
      <c r="B10" s="117" t="s">
        <v>21</v>
      </c>
      <c r="C10" s="118" t="s">
        <v>4</v>
      </c>
      <c r="D10" s="119" t="s">
        <v>40</v>
      </c>
      <c r="E10" s="119" t="s">
        <v>41</v>
      </c>
      <c r="F10" s="167" t="s">
        <v>10</v>
      </c>
      <c r="G10" s="133" t="s">
        <v>17</v>
      </c>
      <c r="H10" s="134"/>
    </row>
    <row r="11" spans="2:8" ht="18.75">
      <c r="B11" s="120">
        <v>1</v>
      </c>
      <c r="C11" s="112" t="s">
        <v>42</v>
      </c>
      <c r="D11" s="113"/>
      <c r="E11" s="113"/>
      <c r="F11" s="168"/>
      <c r="G11" s="114"/>
      <c r="H11" s="170"/>
    </row>
    <row r="12" spans="2:8" ht="18.75">
      <c r="B12" s="120">
        <v>2</v>
      </c>
      <c r="C12" s="112" t="s">
        <v>42</v>
      </c>
      <c r="D12" s="113"/>
      <c r="E12" s="113"/>
      <c r="F12" s="168"/>
      <c r="G12" s="114"/>
      <c r="H12" s="170"/>
    </row>
    <row r="13" spans="2:8" ht="18.75">
      <c r="B13" s="120">
        <v>3</v>
      </c>
      <c r="C13" s="112" t="s">
        <v>43</v>
      </c>
      <c r="D13" s="113"/>
      <c r="E13" s="113"/>
      <c r="F13" s="168"/>
      <c r="G13" s="114"/>
      <c r="H13" s="170"/>
    </row>
    <row r="14" spans="2:8" ht="18.75">
      <c r="B14" s="120">
        <v>4</v>
      </c>
      <c r="C14" s="112" t="s">
        <v>43</v>
      </c>
      <c r="D14" s="113"/>
      <c r="E14" s="113"/>
      <c r="F14" s="168"/>
      <c r="G14" s="114"/>
      <c r="H14" s="170"/>
    </row>
    <row r="15" spans="2:8" ht="18.75">
      <c r="B15" s="120">
        <v>5</v>
      </c>
      <c r="C15" s="112" t="s">
        <v>44</v>
      </c>
      <c r="D15" s="113"/>
      <c r="E15" s="113"/>
      <c r="F15" s="168"/>
      <c r="G15" s="114"/>
      <c r="H15" s="170"/>
    </row>
    <row r="16" spans="2:8" ht="18.75">
      <c r="B16" s="120">
        <v>6</v>
      </c>
      <c r="C16" s="112" t="s">
        <v>44</v>
      </c>
      <c r="D16" s="113"/>
      <c r="E16" s="113"/>
      <c r="F16" s="168" t="str">
        <f>'.'!M10</f>
        <v>НЕВАЛИДНЫЙ</v>
      </c>
      <c r="G16" s="114"/>
      <c r="H16" s="170"/>
    </row>
    <row r="17" spans="2:8" ht="18.75">
      <c r="B17" s="120">
        <v>7</v>
      </c>
      <c r="C17" s="115"/>
      <c r="D17" s="113"/>
      <c r="E17" s="113"/>
      <c r="F17" s="168" t="str">
        <f>'.'!M11</f>
        <v>НЕВАЛИДНЫЙ</v>
      </c>
      <c r="G17" s="114" t="s">
        <v>23</v>
      </c>
      <c r="H17" s="170" t="e">
        <f>'.'!N11</f>
        <v>#VALUE!</v>
      </c>
    </row>
    <row r="18" spans="2:8" ht="18.75">
      <c r="B18" s="120">
        <v>8</v>
      </c>
      <c r="C18" s="115"/>
      <c r="D18" s="113"/>
      <c r="E18" s="113"/>
      <c r="F18" s="168" t="str">
        <f>'.'!M12</f>
        <v>НЕВАЛИДНЫЙ</v>
      </c>
      <c r="G18" s="114"/>
      <c r="H18" s="170"/>
    </row>
    <row r="19" spans="2:8" ht="18.75">
      <c r="B19" s="120">
        <v>9</v>
      </c>
      <c r="C19" s="115"/>
      <c r="D19" s="113"/>
      <c r="E19" s="113"/>
      <c r="F19" s="168" t="str">
        <f>'.'!M13</f>
        <v>НЕВАЛИДНЫЙ</v>
      </c>
      <c r="G19" s="114" t="s">
        <v>23</v>
      </c>
      <c r="H19" s="170" t="e">
        <f>'.'!N13</f>
        <v>#VALUE!</v>
      </c>
    </row>
    <row r="20" spans="2:8" ht="18.75">
      <c r="B20" s="120">
        <v>10</v>
      </c>
      <c r="C20" s="115"/>
      <c r="D20" s="113"/>
      <c r="E20" s="113"/>
      <c r="F20" s="168" t="str">
        <f>'.'!M14</f>
        <v>НЕВАЛИДНЫЙ</v>
      </c>
      <c r="G20" s="114"/>
      <c r="H20" s="170"/>
    </row>
    <row r="21" spans="2:8" ht="18.75">
      <c r="B21" s="120">
        <v>11</v>
      </c>
      <c r="C21" s="115"/>
      <c r="D21" s="113"/>
      <c r="E21" s="113"/>
      <c r="F21" s="168" t="str">
        <f>'.'!M15</f>
        <v>НЕВАЛИДНЫЙ</v>
      </c>
      <c r="G21" s="114" t="s">
        <v>23</v>
      </c>
      <c r="H21" s="170" t="e">
        <f>'.'!N15</f>
        <v>#VALUE!</v>
      </c>
    </row>
    <row r="22" spans="2:8" ht="18.75">
      <c r="B22" s="120">
        <v>12</v>
      </c>
      <c r="C22" s="115"/>
      <c r="D22" s="113"/>
      <c r="E22" s="113"/>
      <c r="F22" s="168" t="str">
        <f>'.'!M16</f>
        <v>НЕВАЛИДНЫЙ</v>
      </c>
      <c r="G22" s="114"/>
      <c r="H22" s="170"/>
    </row>
    <row r="23" spans="2:8" ht="18.75">
      <c r="B23" s="120">
        <v>13</v>
      </c>
      <c r="C23" s="115"/>
      <c r="D23" s="113"/>
      <c r="E23" s="113"/>
      <c r="F23" s="168" t="str">
        <f>'.'!M17</f>
        <v>НЕВАЛИДНЫЙ</v>
      </c>
      <c r="G23" s="114" t="s">
        <v>23</v>
      </c>
      <c r="H23" s="170" t="e">
        <f>'.'!N17</f>
        <v>#VALUE!</v>
      </c>
    </row>
    <row r="24" spans="2:8" ht="18.75">
      <c r="B24" s="120">
        <v>14</v>
      </c>
      <c r="C24" s="115"/>
      <c r="D24" s="113"/>
      <c r="E24" s="113"/>
      <c r="F24" s="168" t="str">
        <f>'.'!M18</f>
        <v>НЕВАЛИДНЫЙ</v>
      </c>
      <c r="G24" s="114"/>
      <c r="H24" s="170"/>
    </row>
    <row r="25" spans="2:8" ht="18.75">
      <c r="B25" s="120">
        <v>15</v>
      </c>
      <c r="C25" s="115"/>
      <c r="D25" s="113"/>
      <c r="E25" s="113"/>
      <c r="F25" s="168" t="str">
        <f>'.'!M19</f>
        <v>НЕВАЛИДНЫЙ</v>
      </c>
      <c r="G25" s="114" t="s">
        <v>23</v>
      </c>
      <c r="H25" s="170" t="e">
        <f>'.'!N19</f>
        <v>#VALUE!</v>
      </c>
    </row>
    <row r="26" spans="2:8" ht="18.75">
      <c r="B26" s="120">
        <v>16</v>
      </c>
      <c r="C26" s="115"/>
      <c r="D26" s="113"/>
      <c r="E26" s="113"/>
      <c r="F26" s="168" t="str">
        <f>'.'!M20</f>
        <v>НЕВАЛИДНЫЙ</v>
      </c>
      <c r="G26" s="114"/>
      <c r="H26" s="170"/>
    </row>
    <row r="27" spans="2:8" ht="18.75">
      <c r="B27" s="120">
        <v>17</v>
      </c>
      <c r="C27" s="115"/>
      <c r="D27" s="113"/>
      <c r="E27" s="113"/>
      <c r="F27" s="168" t="str">
        <f>'.'!M21</f>
        <v>НЕВАЛИДНЫЙ</v>
      </c>
      <c r="G27" s="114" t="s">
        <v>23</v>
      </c>
      <c r="H27" s="170" t="e">
        <f>'.'!N21</f>
        <v>#VALUE!</v>
      </c>
    </row>
    <row r="28" spans="2:8" ht="18.75">
      <c r="B28" s="120">
        <v>18</v>
      </c>
      <c r="C28" s="113"/>
      <c r="D28" s="113"/>
      <c r="E28" s="113"/>
      <c r="F28" s="168" t="str">
        <f>'.'!M22</f>
        <v>НЕВАЛИДНЫЙ</v>
      </c>
      <c r="G28" s="114"/>
      <c r="H28" s="170"/>
    </row>
    <row r="29" spans="2:8" ht="18.75">
      <c r="B29" s="120">
        <v>19</v>
      </c>
      <c r="C29" s="113"/>
      <c r="D29" s="113"/>
      <c r="E29" s="113"/>
      <c r="F29" s="168" t="str">
        <f>'.'!M23</f>
        <v>НЕВАЛИДНЫЙ</v>
      </c>
      <c r="G29" s="114" t="s">
        <v>23</v>
      </c>
      <c r="H29" s="170" t="e">
        <f>'.'!N23</f>
        <v>#VALUE!</v>
      </c>
    </row>
    <row r="30" spans="2:8" ht="18.75">
      <c r="B30" s="120">
        <v>20</v>
      </c>
      <c r="C30" s="113"/>
      <c r="D30" s="113"/>
      <c r="E30" s="113"/>
      <c r="F30" s="168" t="str">
        <f>'.'!M24</f>
        <v>НЕВАЛИДНЫЙ</v>
      </c>
      <c r="G30" s="114"/>
      <c r="H30" s="170"/>
    </row>
    <row r="31" spans="2:8" ht="18.75">
      <c r="B31" s="120">
        <v>21</v>
      </c>
      <c r="C31" s="113"/>
      <c r="D31" s="113"/>
      <c r="E31" s="113"/>
      <c r="F31" s="168" t="str">
        <f>'.'!M25</f>
        <v>НЕВАЛИДНЫЙ</v>
      </c>
      <c r="G31" s="114" t="s">
        <v>23</v>
      </c>
      <c r="H31" s="170" t="e">
        <f>'.'!N25</f>
        <v>#VALUE!</v>
      </c>
    </row>
    <row r="32" spans="2:8" ht="18.75">
      <c r="B32" s="120">
        <v>22</v>
      </c>
      <c r="C32" s="113"/>
      <c r="D32" s="113"/>
      <c r="E32" s="113"/>
      <c r="F32" s="168" t="str">
        <f>'.'!M26</f>
        <v>НЕВАЛИДНЫЙ</v>
      </c>
      <c r="G32" s="114"/>
      <c r="H32" s="170"/>
    </row>
    <row r="33" spans="2:8" ht="18.75">
      <c r="B33" s="120">
        <v>23</v>
      </c>
      <c r="C33" s="113"/>
      <c r="D33" s="113"/>
      <c r="E33" s="113"/>
      <c r="F33" s="168" t="str">
        <f>'.'!M27</f>
        <v>НЕВАЛИДНЫЙ</v>
      </c>
      <c r="G33" s="114" t="s">
        <v>23</v>
      </c>
      <c r="H33" s="170" t="e">
        <f>'.'!N27</f>
        <v>#VALUE!</v>
      </c>
    </row>
    <row r="34" spans="2:8" ht="18.75">
      <c r="B34" s="120">
        <v>24</v>
      </c>
      <c r="C34" s="113"/>
      <c r="D34" s="113"/>
      <c r="E34" s="113"/>
      <c r="F34" s="168" t="str">
        <f>'.'!M28</f>
        <v>НЕВАЛИДНЫЙ</v>
      </c>
      <c r="G34" s="114"/>
      <c r="H34" s="170"/>
    </row>
    <row r="35" spans="2:8" ht="18.75">
      <c r="B35" s="120">
        <v>25</v>
      </c>
      <c r="C35" s="113"/>
      <c r="D35" s="113"/>
      <c r="E35" s="113"/>
      <c r="F35" s="168" t="str">
        <f>'.'!M29</f>
        <v>НЕВАЛИДНЫЙ</v>
      </c>
      <c r="G35" s="114" t="s">
        <v>23</v>
      </c>
      <c r="H35" s="170" t="e">
        <f>'.'!N29</f>
        <v>#VALUE!</v>
      </c>
    </row>
    <row r="36" spans="2:8" ht="18.75">
      <c r="B36" s="120">
        <v>26</v>
      </c>
      <c r="C36" s="113"/>
      <c r="D36" s="113"/>
      <c r="E36" s="113"/>
      <c r="F36" s="168" t="str">
        <f>'.'!M30</f>
        <v>НЕВАЛИДНЫЙ</v>
      </c>
      <c r="G36" s="114"/>
      <c r="H36" s="170"/>
    </row>
    <row r="37" spans="2:8" ht="18.75">
      <c r="B37" s="120">
        <v>27</v>
      </c>
      <c r="C37" s="113"/>
      <c r="D37" s="113"/>
      <c r="E37" s="113"/>
      <c r="F37" s="168" t="str">
        <f>'.'!M31</f>
        <v>НЕВАЛИДНЫЙ</v>
      </c>
      <c r="G37" s="114" t="s">
        <v>23</v>
      </c>
      <c r="H37" s="170" t="e">
        <f>'.'!N31</f>
        <v>#VALUE!</v>
      </c>
    </row>
    <row r="38" spans="2:8" ht="18.75">
      <c r="B38" s="120">
        <v>28</v>
      </c>
      <c r="C38" s="113"/>
      <c r="D38" s="113"/>
      <c r="E38" s="113"/>
      <c r="F38" s="168" t="str">
        <f>'.'!M32</f>
        <v>НЕВАЛИДНЫЙ</v>
      </c>
      <c r="G38" s="114"/>
      <c r="H38" s="170"/>
    </row>
    <row r="39" spans="2:8" ht="18.75">
      <c r="B39" s="120">
        <v>29</v>
      </c>
      <c r="C39" s="113"/>
      <c r="D39" s="113"/>
      <c r="E39" s="113"/>
      <c r="F39" s="168" t="str">
        <f>'.'!M33</f>
        <v>НЕВАЛИДНЫЙ</v>
      </c>
      <c r="G39" s="114" t="s">
        <v>23</v>
      </c>
      <c r="H39" s="170" t="e">
        <f>'.'!N33</f>
        <v>#VALUE!</v>
      </c>
    </row>
    <row r="40" spans="2:8" ht="18.75">
      <c r="B40" s="120">
        <v>30</v>
      </c>
      <c r="C40" s="113"/>
      <c r="D40" s="113"/>
      <c r="E40" s="113"/>
      <c r="F40" s="168" t="str">
        <f>'.'!M34</f>
        <v>НЕВАЛИДНЫЙ</v>
      </c>
      <c r="G40" s="114"/>
      <c r="H40" s="170"/>
    </row>
    <row r="41" spans="2:8" ht="18.75">
      <c r="B41" s="120">
        <v>31</v>
      </c>
      <c r="C41" s="113"/>
      <c r="D41" s="113"/>
      <c r="E41" s="113"/>
      <c r="F41" s="168" t="str">
        <f>'.'!M35</f>
        <v>НЕВАЛИДНЫЙ</v>
      </c>
      <c r="G41" s="114" t="s">
        <v>23</v>
      </c>
      <c r="H41" s="170" t="e">
        <f>'.'!N35</f>
        <v>#VALUE!</v>
      </c>
    </row>
    <row r="42" spans="2:8" ht="18.75">
      <c r="B42" s="120">
        <v>32</v>
      </c>
      <c r="C42" s="113"/>
      <c r="D42" s="113"/>
      <c r="E42" s="113"/>
      <c r="F42" s="168" t="str">
        <f>'.'!M36</f>
        <v>НЕВАЛИДНЫЙ</v>
      </c>
      <c r="G42" s="114"/>
      <c r="H42" s="170"/>
    </row>
    <row r="43" spans="2:8" ht="18.75">
      <c r="B43" s="120">
        <v>33</v>
      </c>
      <c r="C43" s="113"/>
      <c r="D43" s="113"/>
      <c r="E43" s="113"/>
      <c r="F43" s="168" t="str">
        <f>'.'!M37</f>
        <v>НЕВАЛИДНЫЙ</v>
      </c>
      <c r="G43" s="114" t="s">
        <v>23</v>
      </c>
      <c r="H43" s="170" t="e">
        <f>'.'!N37</f>
        <v>#VALUE!</v>
      </c>
    </row>
    <row r="44" spans="2:8" ht="18.75">
      <c r="B44" s="120">
        <v>34</v>
      </c>
      <c r="C44" s="113"/>
      <c r="D44" s="113"/>
      <c r="E44" s="113"/>
      <c r="F44" s="168" t="str">
        <f>'.'!M38</f>
        <v>НЕВАЛИДНЫЙ</v>
      </c>
      <c r="G44" s="114"/>
      <c r="H44" s="170"/>
    </row>
    <row r="45" spans="2:8" ht="18.75">
      <c r="B45" s="120">
        <v>35</v>
      </c>
      <c r="C45" s="113"/>
      <c r="D45" s="113"/>
      <c r="E45" s="113"/>
      <c r="F45" s="168" t="str">
        <f>'.'!M39</f>
        <v>НЕВАЛИДНЫЙ</v>
      </c>
      <c r="G45" s="114" t="s">
        <v>23</v>
      </c>
      <c r="H45" s="170" t="e">
        <f>'.'!N39</f>
        <v>#VALUE!</v>
      </c>
    </row>
    <row r="46" spans="2:8" ht="18.75">
      <c r="B46" s="120">
        <v>36</v>
      </c>
      <c r="C46" s="113"/>
      <c r="D46" s="113"/>
      <c r="E46" s="113"/>
      <c r="F46" s="168" t="str">
        <f>'.'!M40</f>
        <v>НЕВАЛИДНЫЙ</v>
      </c>
      <c r="G46" s="114"/>
      <c r="H46" s="170"/>
    </row>
    <row r="47" spans="2:8" ht="18.75">
      <c r="B47" s="120">
        <v>37</v>
      </c>
      <c r="C47" s="113"/>
      <c r="D47" s="113"/>
      <c r="E47" s="113"/>
      <c r="F47" s="168" t="str">
        <f>'.'!M41</f>
        <v>НЕВАЛИДНЫЙ</v>
      </c>
      <c r="G47" s="114" t="s">
        <v>23</v>
      </c>
      <c r="H47" s="170" t="e">
        <f>'.'!N41</f>
        <v>#VALUE!</v>
      </c>
    </row>
    <row r="48" spans="2:8" ht="18.75">
      <c r="B48" s="120">
        <v>38</v>
      </c>
      <c r="C48" s="113"/>
      <c r="D48" s="113"/>
      <c r="E48" s="113"/>
      <c r="F48" s="168" t="str">
        <f>'.'!M42</f>
        <v>НЕВАЛИДНЫЙ</v>
      </c>
      <c r="G48" s="114"/>
      <c r="H48" s="170"/>
    </row>
    <row r="49" spans="2:8" ht="18.75">
      <c r="B49" s="120">
        <v>39</v>
      </c>
      <c r="C49" s="113"/>
      <c r="D49" s="113"/>
      <c r="E49" s="113"/>
      <c r="F49" s="168" t="str">
        <f>'.'!M43</f>
        <v>НЕВАЛИДНЫЙ</v>
      </c>
      <c r="G49" s="114" t="s">
        <v>23</v>
      </c>
      <c r="H49" s="170" t="e">
        <f>'.'!N43</f>
        <v>#VALUE!</v>
      </c>
    </row>
    <row r="50" spans="2:8" ht="18.75">
      <c r="B50" s="120">
        <v>40</v>
      </c>
      <c r="C50" s="113"/>
      <c r="D50" s="113"/>
      <c r="E50" s="113"/>
      <c r="F50" s="168" t="str">
        <f>'.'!M44</f>
        <v>НЕВАЛИДНЫЙ</v>
      </c>
      <c r="G50" s="114"/>
      <c r="H50" s="170"/>
    </row>
    <row r="51" spans="2:8" ht="18.75">
      <c r="B51" s="120">
        <v>41</v>
      </c>
      <c r="C51" s="113"/>
      <c r="D51" s="113"/>
      <c r="E51" s="113"/>
      <c r="F51" s="168" t="str">
        <f>'.'!M45</f>
        <v>НЕВАЛИДНЫЙ</v>
      </c>
      <c r="G51" s="114" t="s">
        <v>23</v>
      </c>
      <c r="H51" s="170" t="e">
        <f>'.'!N45</f>
        <v>#VALUE!</v>
      </c>
    </row>
    <row r="52" spans="2:8" ht="18.75">
      <c r="B52" s="120">
        <v>42</v>
      </c>
      <c r="C52" s="113"/>
      <c r="D52" s="113"/>
      <c r="E52" s="113"/>
      <c r="F52" s="168" t="str">
        <f>'.'!M46</f>
        <v>НЕВАЛИДНЫЙ</v>
      </c>
      <c r="G52" s="114"/>
      <c r="H52" s="170"/>
    </row>
    <row r="53" spans="2:8" ht="18.75">
      <c r="B53" s="120">
        <v>43</v>
      </c>
      <c r="C53" s="113"/>
      <c r="D53" s="113"/>
      <c r="E53" s="113"/>
      <c r="F53" s="168" t="str">
        <f>'.'!M47</f>
        <v>НЕВАЛИДНЫЙ</v>
      </c>
      <c r="G53" s="114" t="s">
        <v>23</v>
      </c>
      <c r="H53" s="170" t="e">
        <f>'.'!N47</f>
        <v>#VALUE!</v>
      </c>
    </row>
    <row r="54" spans="2:8" ht="18.75">
      <c r="B54" s="120">
        <v>44</v>
      </c>
      <c r="C54" s="113"/>
      <c r="D54" s="113"/>
      <c r="E54" s="113"/>
      <c r="F54" s="168" t="str">
        <f>'.'!M48</f>
        <v>НЕВАЛИДНЫЙ</v>
      </c>
      <c r="G54" s="114"/>
      <c r="H54" s="170"/>
    </row>
    <row r="55" spans="2:8" ht="18.75">
      <c r="B55" s="120">
        <v>45</v>
      </c>
      <c r="C55" s="113"/>
      <c r="D55" s="113"/>
      <c r="E55" s="113"/>
      <c r="F55" s="168" t="str">
        <f>'.'!M49</f>
        <v>НЕВАЛИДНЫЙ</v>
      </c>
      <c r="G55" s="114" t="s">
        <v>23</v>
      </c>
      <c r="H55" s="170" t="e">
        <f>'.'!N49</f>
        <v>#VALUE!</v>
      </c>
    </row>
    <row r="56" spans="2:8" ht="18.75">
      <c r="B56" s="120">
        <v>46</v>
      </c>
      <c r="C56" s="113"/>
      <c r="D56" s="113"/>
      <c r="E56" s="113"/>
      <c r="F56" s="168" t="str">
        <f>'.'!M50</f>
        <v>НЕВАЛИДНЫЙ</v>
      </c>
      <c r="G56" s="114"/>
      <c r="H56" s="170"/>
    </row>
    <row r="57" spans="2:8" ht="18.75">
      <c r="B57" s="120">
        <v>47</v>
      </c>
      <c r="C57" s="113"/>
      <c r="D57" s="113"/>
      <c r="E57" s="113"/>
      <c r="F57" s="168" t="str">
        <f>'.'!M51</f>
        <v>НЕВАЛИДНЫЙ</v>
      </c>
      <c r="G57" s="114" t="s">
        <v>23</v>
      </c>
      <c r="H57" s="170" t="e">
        <f>'.'!N51</f>
        <v>#VALUE!</v>
      </c>
    </row>
    <row r="58" spans="2:8" ht="18.75">
      <c r="B58" s="120">
        <v>48</v>
      </c>
      <c r="C58" s="113"/>
      <c r="D58" s="113"/>
      <c r="E58" s="113"/>
      <c r="F58" s="168" t="str">
        <f>'.'!M52</f>
        <v>НЕВАЛИДНЫЙ</v>
      </c>
      <c r="G58" s="114"/>
      <c r="H58" s="170"/>
    </row>
    <row r="59" spans="2:8" ht="18.75">
      <c r="B59" s="120">
        <v>49</v>
      </c>
      <c r="C59" s="113"/>
      <c r="D59" s="113"/>
      <c r="E59" s="113"/>
      <c r="F59" s="168" t="str">
        <f>'.'!M53</f>
        <v>НЕВАЛИДНЫЙ</v>
      </c>
      <c r="G59" s="114" t="s">
        <v>23</v>
      </c>
      <c r="H59" s="170" t="e">
        <f>'.'!N53</f>
        <v>#VALUE!</v>
      </c>
    </row>
    <row r="60" spans="2:8" ht="18.75">
      <c r="B60" s="120">
        <v>50</v>
      </c>
      <c r="C60" s="113"/>
      <c r="D60" s="113"/>
      <c r="E60" s="113"/>
      <c r="F60" s="168" t="str">
        <f>'.'!M54</f>
        <v>НЕВАЛИДНЫЙ</v>
      </c>
      <c r="G60" s="114"/>
      <c r="H60" s="170"/>
    </row>
    <row r="61" spans="2:8" ht="18.75">
      <c r="B61" s="120">
        <v>51</v>
      </c>
      <c r="C61" s="113"/>
      <c r="D61" s="113"/>
      <c r="E61" s="113"/>
      <c r="F61" s="168" t="str">
        <f>'.'!M55</f>
        <v>НЕВАЛИДНЫЙ</v>
      </c>
      <c r="G61" s="114" t="s">
        <v>23</v>
      </c>
      <c r="H61" s="170" t="e">
        <f>'.'!N55</f>
        <v>#VALUE!</v>
      </c>
    </row>
    <row r="62" spans="2:8" ht="18.75">
      <c r="B62" s="120">
        <v>52</v>
      </c>
      <c r="C62" s="113"/>
      <c r="D62" s="113"/>
      <c r="E62" s="113"/>
      <c r="F62" s="168" t="str">
        <f>'.'!M56</f>
        <v>НЕВАЛИДНЫЙ</v>
      </c>
      <c r="G62" s="114"/>
      <c r="H62" s="170"/>
    </row>
    <row r="63" spans="2:8" ht="18.75">
      <c r="B63" s="120">
        <v>53</v>
      </c>
      <c r="C63" s="113"/>
      <c r="D63" s="113"/>
      <c r="E63" s="113"/>
      <c r="F63" s="168" t="str">
        <f>'.'!M57</f>
        <v>НЕВАЛИДНЫЙ</v>
      </c>
      <c r="G63" s="114" t="s">
        <v>23</v>
      </c>
      <c r="H63" s="170" t="e">
        <f>'.'!N57</f>
        <v>#VALUE!</v>
      </c>
    </row>
    <row r="64" spans="2:8" ht="18.75">
      <c r="B64" s="120">
        <v>54</v>
      </c>
      <c r="C64" s="113"/>
      <c r="D64" s="113"/>
      <c r="E64" s="113"/>
      <c r="F64" s="168" t="str">
        <f>'.'!M58</f>
        <v>НЕВАЛИДНЫЙ</v>
      </c>
      <c r="G64" s="114"/>
      <c r="H64" s="170"/>
    </row>
    <row r="65" spans="2:8" ht="18.75">
      <c r="B65" s="120">
        <v>55</v>
      </c>
      <c r="C65" s="113"/>
      <c r="D65" s="113"/>
      <c r="E65" s="113"/>
      <c r="F65" s="168" t="str">
        <f>'.'!M59</f>
        <v>НЕВАЛИДНЫЙ</v>
      </c>
      <c r="G65" s="114" t="s">
        <v>23</v>
      </c>
      <c r="H65" s="170" t="e">
        <f>'.'!N59</f>
        <v>#VALUE!</v>
      </c>
    </row>
    <row r="66" spans="2:8" ht="18.75">
      <c r="B66" s="120">
        <v>56</v>
      </c>
      <c r="C66" s="113"/>
      <c r="D66" s="113"/>
      <c r="E66" s="113"/>
      <c r="F66" s="168" t="str">
        <f>'.'!M60</f>
        <v>НЕВАЛИДНЫЙ</v>
      </c>
      <c r="G66" s="114"/>
      <c r="H66" s="170"/>
    </row>
    <row r="67" spans="2:8" ht="18.75">
      <c r="B67" s="120">
        <v>57</v>
      </c>
      <c r="C67" s="113"/>
      <c r="D67" s="113"/>
      <c r="E67" s="113"/>
      <c r="F67" s="168" t="str">
        <f>'.'!M61</f>
        <v>НЕВАЛИДНЫЙ</v>
      </c>
      <c r="G67" s="114" t="s">
        <v>23</v>
      </c>
      <c r="H67" s="170" t="e">
        <f>'.'!N61</f>
        <v>#VALUE!</v>
      </c>
    </row>
    <row r="68" spans="2:8" ht="18.75">
      <c r="B68" s="120">
        <v>58</v>
      </c>
      <c r="C68" s="113"/>
      <c r="D68" s="113"/>
      <c r="E68" s="113"/>
      <c r="F68" s="168" t="str">
        <f>'.'!M62</f>
        <v>НЕВАЛИДНЫЙ</v>
      </c>
      <c r="G68" s="114"/>
      <c r="H68" s="170"/>
    </row>
    <row r="69" spans="2:8" ht="18.75">
      <c r="B69" s="120">
        <v>59</v>
      </c>
      <c r="C69" s="113"/>
      <c r="D69" s="113"/>
      <c r="E69" s="113"/>
      <c r="F69" s="168" t="str">
        <f>'.'!M63</f>
        <v>НЕВАЛИДНЫЙ</v>
      </c>
      <c r="G69" s="114" t="s">
        <v>23</v>
      </c>
      <c r="H69" s="170" t="e">
        <f>'.'!N63</f>
        <v>#VALUE!</v>
      </c>
    </row>
    <row r="70" spans="2:8" ht="18.75">
      <c r="B70" s="120">
        <v>60</v>
      </c>
      <c r="C70" s="113"/>
      <c r="D70" s="113"/>
      <c r="E70" s="113"/>
      <c r="F70" s="168" t="str">
        <f>'.'!M64</f>
        <v>НЕВАЛИДНЫЙ</v>
      </c>
      <c r="G70" s="114"/>
      <c r="H70" s="170"/>
    </row>
    <row r="71" spans="2:8" ht="18.75">
      <c r="B71" s="120">
        <v>61</v>
      </c>
      <c r="C71" s="113"/>
      <c r="D71" s="113"/>
      <c r="E71" s="113"/>
      <c r="F71" s="168" t="str">
        <f>'.'!M65</f>
        <v>НЕВАЛИДНЫЙ</v>
      </c>
      <c r="G71" s="114" t="s">
        <v>23</v>
      </c>
      <c r="H71" s="170" t="e">
        <f>'.'!N65</f>
        <v>#VALUE!</v>
      </c>
    </row>
    <row r="72" spans="2:8" ht="18.75">
      <c r="B72" s="120">
        <v>62</v>
      </c>
      <c r="C72" s="113"/>
      <c r="D72" s="113"/>
      <c r="E72" s="113"/>
      <c r="F72" s="168" t="str">
        <f>'.'!M66</f>
        <v>НЕВАЛИДНЫЙ</v>
      </c>
      <c r="G72" s="114"/>
      <c r="H72" s="170"/>
    </row>
    <row r="73" spans="2:8" ht="18.75">
      <c r="B73" s="120">
        <v>63</v>
      </c>
      <c r="C73" s="113"/>
      <c r="D73" s="113"/>
      <c r="E73" s="113"/>
      <c r="F73" s="168" t="str">
        <f>'.'!M67</f>
        <v>НЕВАЛИДНЫЙ</v>
      </c>
      <c r="G73" s="114" t="s">
        <v>23</v>
      </c>
      <c r="H73" s="170" t="e">
        <f>'.'!N67</f>
        <v>#VALUE!</v>
      </c>
    </row>
    <row r="74" spans="2:8" ht="18.75">
      <c r="B74" s="120">
        <v>64</v>
      </c>
      <c r="C74" s="113"/>
      <c r="D74" s="113"/>
      <c r="E74" s="113"/>
      <c r="F74" s="168" t="str">
        <f>'.'!M68</f>
        <v>НЕВАЛИДНЫЙ</v>
      </c>
      <c r="G74" s="114"/>
      <c r="H74" s="170"/>
    </row>
    <row r="75" spans="2:8" ht="18.75">
      <c r="B75" s="120">
        <v>65</v>
      </c>
      <c r="C75" s="113"/>
      <c r="D75" s="113"/>
      <c r="E75" s="113"/>
      <c r="F75" s="168" t="str">
        <f>'.'!M69</f>
        <v>НЕВАЛИДНЫЙ</v>
      </c>
      <c r="G75" s="114" t="s">
        <v>23</v>
      </c>
      <c r="H75" s="170" t="e">
        <f>'.'!N69</f>
        <v>#VALUE!</v>
      </c>
    </row>
    <row r="76" spans="2:8" ht="18.75">
      <c r="B76" s="120">
        <v>66</v>
      </c>
      <c r="C76" s="113"/>
      <c r="D76" s="113"/>
      <c r="E76" s="113"/>
      <c r="F76" s="168" t="str">
        <f>'.'!M70</f>
        <v>НЕВАЛИДНЫЙ</v>
      </c>
      <c r="G76" s="114"/>
      <c r="H76" s="170"/>
    </row>
    <row r="77" spans="2:8" ht="18.75">
      <c r="B77" s="120">
        <v>67</v>
      </c>
      <c r="C77" s="113"/>
      <c r="D77" s="113"/>
      <c r="E77" s="113"/>
      <c r="F77" s="168" t="str">
        <f>'.'!M71</f>
        <v>НЕВАЛИДНЫЙ</v>
      </c>
      <c r="G77" s="114" t="s">
        <v>23</v>
      </c>
      <c r="H77" s="170" t="e">
        <f>'.'!N71</f>
        <v>#VALUE!</v>
      </c>
    </row>
    <row r="78" spans="2:8" ht="18.75">
      <c r="B78" s="120">
        <v>68</v>
      </c>
      <c r="C78" s="113"/>
      <c r="D78" s="113"/>
      <c r="E78" s="113"/>
      <c r="F78" s="168" t="str">
        <f>'.'!M72</f>
        <v>НЕВАЛИДНЫЙ</v>
      </c>
      <c r="G78" s="114"/>
      <c r="H78" s="170"/>
    </row>
    <row r="79" spans="2:8" ht="18.75">
      <c r="B79" s="120">
        <v>69</v>
      </c>
      <c r="C79" s="113"/>
      <c r="D79" s="113"/>
      <c r="E79" s="113"/>
      <c r="F79" s="168" t="str">
        <f>'.'!M73</f>
        <v>НЕВАЛИДНЫЙ</v>
      </c>
      <c r="G79" s="114" t="s">
        <v>23</v>
      </c>
      <c r="H79" s="170" t="e">
        <f>'.'!N73</f>
        <v>#VALUE!</v>
      </c>
    </row>
    <row r="80" spans="2:8" ht="18.75">
      <c r="B80" s="120">
        <v>70</v>
      </c>
      <c r="C80" s="113"/>
      <c r="D80" s="113"/>
      <c r="E80" s="113"/>
      <c r="F80" s="168" t="str">
        <f>'.'!M74</f>
        <v>НЕВАЛИДНЫЙ</v>
      </c>
      <c r="G80" s="114"/>
      <c r="H80" s="170"/>
    </row>
    <row r="81" spans="2:8" ht="18.75">
      <c r="B81" s="120">
        <v>71</v>
      </c>
      <c r="C81" s="113"/>
      <c r="D81" s="113"/>
      <c r="E81" s="113"/>
      <c r="F81" s="168" t="str">
        <f>'.'!M75</f>
        <v>НЕВАЛИДНЫЙ</v>
      </c>
      <c r="G81" s="114" t="s">
        <v>23</v>
      </c>
      <c r="H81" s="170" t="e">
        <f>'.'!N75</f>
        <v>#VALUE!</v>
      </c>
    </row>
    <row r="82" spans="2:8" ht="18.75">
      <c r="B82" s="120">
        <v>72</v>
      </c>
      <c r="C82" s="113"/>
      <c r="D82" s="113"/>
      <c r="E82" s="113"/>
      <c r="F82" s="168" t="str">
        <f>'.'!M76</f>
        <v>НЕВАЛИДНЫЙ</v>
      </c>
      <c r="G82" s="114"/>
      <c r="H82" s="170"/>
    </row>
    <row r="83" spans="2:8" ht="18.75">
      <c r="B83" s="120">
        <v>73</v>
      </c>
      <c r="C83" s="113"/>
      <c r="D83" s="113"/>
      <c r="E83" s="113"/>
      <c r="F83" s="168" t="str">
        <f>'.'!M77</f>
        <v>НЕВАЛИДНЫЙ</v>
      </c>
      <c r="G83" s="114" t="s">
        <v>23</v>
      </c>
      <c r="H83" s="170" t="e">
        <f>'.'!N77</f>
        <v>#VALUE!</v>
      </c>
    </row>
    <row r="84" spans="2:8" ht="18.75">
      <c r="B84" s="120">
        <v>74</v>
      </c>
      <c r="C84" s="113"/>
      <c r="D84" s="113"/>
      <c r="E84" s="113"/>
      <c r="F84" s="168" t="str">
        <f>'.'!M78</f>
        <v>НЕВАЛИДНЫЙ</v>
      </c>
      <c r="G84" s="114"/>
      <c r="H84" s="170"/>
    </row>
    <row r="85" spans="2:8" ht="18.75">
      <c r="B85" s="120">
        <v>75</v>
      </c>
      <c r="C85" s="113"/>
      <c r="D85" s="113"/>
      <c r="E85" s="113"/>
      <c r="F85" s="168" t="str">
        <f>'.'!M79</f>
        <v>НЕВАЛИДНЫЙ</v>
      </c>
      <c r="G85" s="114" t="s">
        <v>23</v>
      </c>
      <c r="H85" s="170" t="e">
        <f>'.'!N79</f>
        <v>#VALUE!</v>
      </c>
    </row>
    <row r="86" spans="2:8" ht="18.75">
      <c r="B86" s="120">
        <v>76</v>
      </c>
      <c r="C86" s="113"/>
      <c r="D86" s="113"/>
      <c r="E86" s="113"/>
      <c r="F86" s="168" t="str">
        <f>'.'!M80</f>
        <v>НЕВАЛИДНЫЙ</v>
      </c>
      <c r="G86" s="114"/>
      <c r="H86" s="170"/>
    </row>
    <row r="87" spans="2:8" ht="18.75">
      <c r="B87" s="120">
        <v>77</v>
      </c>
      <c r="C87" s="113"/>
      <c r="D87" s="113"/>
      <c r="E87" s="113"/>
      <c r="F87" s="168" t="str">
        <f>'.'!M81</f>
        <v>НЕВАЛИДНЫЙ</v>
      </c>
      <c r="G87" s="114" t="s">
        <v>23</v>
      </c>
      <c r="H87" s="170" t="e">
        <f>'.'!N81</f>
        <v>#VALUE!</v>
      </c>
    </row>
    <row r="88" spans="2:8" ht="18.75">
      <c r="B88" s="120">
        <v>78</v>
      </c>
      <c r="C88" s="113"/>
      <c r="D88" s="113"/>
      <c r="E88" s="113"/>
      <c r="F88" s="168" t="str">
        <f>'.'!M82</f>
        <v>НЕВАЛИДНЫЙ</v>
      </c>
      <c r="G88" s="114"/>
      <c r="H88" s="170"/>
    </row>
    <row r="89" spans="2:8" ht="18.75">
      <c r="B89" s="120">
        <v>79</v>
      </c>
      <c r="C89" s="113"/>
      <c r="D89" s="113"/>
      <c r="E89" s="113"/>
      <c r="F89" s="168" t="str">
        <f>'.'!M83</f>
        <v>НЕВАЛИДНЫЙ</v>
      </c>
      <c r="G89" s="114" t="s">
        <v>23</v>
      </c>
      <c r="H89" s="170" t="e">
        <f>'.'!N83</f>
        <v>#VALUE!</v>
      </c>
    </row>
    <row r="90" spans="2:8" ht="18.75">
      <c r="B90" s="120">
        <v>80</v>
      </c>
      <c r="C90" s="113"/>
      <c r="D90" s="113"/>
      <c r="E90" s="113"/>
      <c r="F90" s="168" t="str">
        <f>'.'!M84</f>
        <v>НЕВАЛИДНЫЙ</v>
      </c>
      <c r="G90" s="114"/>
      <c r="H90" s="170"/>
    </row>
    <row r="91" spans="2:8" ht="18.75">
      <c r="B91" s="120">
        <v>81</v>
      </c>
      <c r="C91" s="113"/>
      <c r="D91" s="113"/>
      <c r="E91" s="113"/>
      <c r="F91" s="168" t="str">
        <f>'.'!M85</f>
        <v>НЕВАЛИДНЫЙ</v>
      </c>
      <c r="G91" s="114" t="s">
        <v>23</v>
      </c>
      <c r="H91" s="170" t="e">
        <f>'.'!N85</f>
        <v>#VALUE!</v>
      </c>
    </row>
    <row r="92" spans="2:8" ht="18.75">
      <c r="B92" s="120">
        <v>82</v>
      </c>
      <c r="C92" s="113"/>
      <c r="D92" s="113"/>
      <c r="E92" s="113"/>
      <c r="F92" s="168" t="str">
        <f>'.'!M86</f>
        <v>НЕВАЛИДНЫЙ</v>
      </c>
      <c r="G92" s="114"/>
      <c r="H92" s="170"/>
    </row>
    <row r="93" spans="2:8" ht="18.75">
      <c r="B93" s="120">
        <v>83</v>
      </c>
      <c r="C93" s="113"/>
      <c r="D93" s="113"/>
      <c r="E93" s="113"/>
      <c r="F93" s="168" t="str">
        <f>'.'!M87</f>
        <v>НЕВАЛИДНЫЙ</v>
      </c>
      <c r="G93" s="114" t="s">
        <v>23</v>
      </c>
      <c r="H93" s="170" t="e">
        <f>'.'!N87</f>
        <v>#VALUE!</v>
      </c>
    </row>
    <row r="94" spans="2:8" ht="18.75">
      <c r="B94" s="120">
        <v>84</v>
      </c>
      <c r="C94" s="113"/>
      <c r="D94" s="113"/>
      <c r="E94" s="113"/>
      <c r="F94" s="168" t="str">
        <f>'.'!M88</f>
        <v>НЕВАЛИДНЫЙ</v>
      </c>
      <c r="G94" s="114"/>
      <c r="H94" s="170"/>
    </row>
    <row r="95" spans="2:8" ht="18.75">
      <c r="B95" s="120">
        <v>85</v>
      </c>
      <c r="C95" s="113"/>
      <c r="D95" s="113"/>
      <c r="E95" s="113"/>
      <c r="F95" s="168" t="str">
        <f>'.'!M89</f>
        <v>НЕВАЛИДНЫЙ</v>
      </c>
      <c r="G95" s="114" t="s">
        <v>23</v>
      </c>
      <c r="H95" s="170" t="e">
        <f>'.'!N89</f>
        <v>#VALUE!</v>
      </c>
    </row>
    <row r="96" spans="2:8" ht="18.75">
      <c r="B96" s="120">
        <v>86</v>
      </c>
      <c r="C96" s="113"/>
      <c r="D96" s="113"/>
      <c r="E96" s="113"/>
      <c r="F96" s="168" t="str">
        <f>'.'!M90</f>
        <v>НЕВАЛИДНЫЙ</v>
      </c>
      <c r="G96" s="114"/>
      <c r="H96" s="170"/>
    </row>
    <row r="97" spans="2:8" ht="18.75">
      <c r="B97" s="120">
        <v>87</v>
      </c>
      <c r="C97" s="113"/>
      <c r="D97" s="113"/>
      <c r="E97" s="113"/>
      <c r="F97" s="168" t="str">
        <f>'.'!M91</f>
        <v>НЕВАЛИДНЫЙ</v>
      </c>
      <c r="G97" s="114" t="s">
        <v>23</v>
      </c>
      <c r="H97" s="170" t="e">
        <f>'.'!N91</f>
        <v>#VALUE!</v>
      </c>
    </row>
    <row r="98" spans="2:8" ht="18.75">
      <c r="B98" s="120">
        <v>88</v>
      </c>
      <c r="C98" s="113"/>
      <c r="D98" s="113"/>
      <c r="E98" s="113"/>
      <c r="F98" s="168" t="str">
        <f>'.'!M92</f>
        <v>НЕВАЛИДНЫЙ</v>
      </c>
      <c r="G98" s="114"/>
      <c r="H98" s="170"/>
    </row>
    <row r="99" spans="2:8" ht="18.75">
      <c r="B99" s="120">
        <v>89</v>
      </c>
      <c r="C99" s="113"/>
      <c r="D99" s="113"/>
      <c r="E99" s="113"/>
      <c r="F99" s="168" t="str">
        <f>'.'!M93</f>
        <v>НЕВАЛИДНЫЙ</v>
      </c>
      <c r="G99" s="114" t="s">
        <v>23</v>
      </c>
      <c r="H99" s="170" t="e">
        <f>'.'!N93</f>
        <v>#VALUE!</v>
      </c>
    </row>
    <row r="100" spans="2:8" ht="18.75">
      <c r="B100" s="120">
        <v>90</v>
      </c>
      <c r="C100" s="113"/>
      <c r="D100" s="113"/>
      <c r="E100" s="113"/>
      <c r="F100" s="168" t="str">
        <f>'.'!M94</f>
        <v>НЕВАЛИДНЫЙ</v>
      </c>
      <c r="G100" s="114"/>
      <c r="H100" s="170"/>
    </row>
    <row r="101" spans="2:8" ht="18.75">
      <c r="B101" s="120">
        <v>91</v>
      </c>
      <c r="C101" s="113"/>
      <c r="D101" s="113"/>
      <c r="E101" s="113"/>
      <c r="F101" s="168" t="str">
        <f>'.'!M95</f>
        <v>НЕВАЛИДНЫЙ</v>
      </c>
      <c r="G101" s="114" t="s">
        <v>23</v>
      </c>
      <c r="H101" s="170" t="e">
        <f>'.'!N95</f>
        <v>#VALUE!</v>
      </c>
    </row>
    <row r="102" spans="2:8" ht="18.75">
      <c r="B102" s="120">
        <v>92</v>
      </c>
      <c r="C102" s="113"/>
      <c r="D102" s="113"/>
      <c r="E102" s="113"/>
      <c r="F102" s="168" t="str">
        <f>'.'!M96</f>
        <v>НЕВАЛИДНЫЙ</v>
      </c>
      <c r="G102" s="114"/>
      <c r="H102" s="170"/>
    </row>
    <row r="103" spans="2:8" ht="18.75">
      <c r="B103" s="120">
        <v>93</v>
      </c>
      <c r="C103" s="113"/>
      <c r="D103" s="113"/>
      <c r="E103" s="113"/>
      <c r="F103" s="168" t="str">
        <f>'.'!M97</f>
        <v>НЕВАЛИДНЫЙ</v>
      </c>
      <c r="G103" s="114" t="s">
        <v>23</v>
      </c>
      <c r="H103" s="170" t="e">
        <f>'.'!N97</f>
        <v>#VALUE!</v>
      </c>
    </row>
    <row r="104" spans="2:8" ht="18.75">
      <c r="B104" s="120">
        <v>94</v>
      </c>
      <c r="C104" s="113"/>
      <c r="D104" s="113"/>
      <c r="E104" s="113"/>
      <c r="F104" s="168" t="str">
        <f>'.'!M98</f>
        <v>НЕВАЛИДНЫЙ</v>
      </c>
      <c r="G104" s="114"/>
      <c r="H104" s="170"/>
    </row>
    <row r="105" spans="2:8" ht="18.75">
      <c r="B105" s="120">
        <v>95</v>
      </c>
      <c r="C105" s="113"/>
      <c r="D105" s="113"/>
      <c r="E105" s="113"/>
      <c r="F105" s="168" t="str">
        <f>'.'!M99</f>
        <v>НЕВАЛИДНЫЙ</v>
      </c>
      <c r="G105" s="114" t="s">
        <v>23</v>
      </c>
      <c r="H105" s="170" t="e">
        <f>'.'!N99</f>
        <v>#VALUE!</v>
      </c>
    </row>
    <row r="106" spans="2:8" ht="19.5" thickBot="1">
      <c r="B106" s="121">
        <v>96</v>
      </c>
      <c r="C106" s="122"/>
      <c r="D106" s="122"/>
      <c r="E106" s="122"/>
      <c r="F106" s="169" t="str">
        <f>'.'!M100</f>
        <v>НЕВАЛИДНЫЙ</v>
      </c>
      <c r="G106" s="123"/>
      <c r="H106" s="170"/>
    </row>
  </sheetData>
  <mergeCells count="2">
    <mergeCell ref="B3:C5"/>
    <mergeCell ref="G10:H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K218"/>
  <sheetViews>
    <sheetView zoomScale="80" zoomScaleNormal="80" workbookViewId="0">
      <selection activeCell="N5" sqref="N5"/>
    </sheetView>
  </sheetViews>
  <sheetFormatPr defaultColWidth="11.42578125" defaultRowHeight="15"/>
  <cols>
    <col min="1" max="1" width="5.28515625" style="6" customWidth="1"/>
    <col min="2" max="2" width="10.42578125" style="110" customWidth="1"/>
    <col min="3" max="3" width="11.7109375" style="110" customWidth="1"/>
    <col min="4" max="4" width="13.28515625" style="110" customWidth="1"/>
    <col min="5" max="5" width="4" customWidth="1"/>
    <col min="6" max="6" width="6.7109375" customWidth="1"/>
    <col min="7" max="8" width="10.42578125" customWidth="1"/>
    <col min="9" max="9" width="9.140625" customWidth="1"/>
    <col min="10" max="10" width="16.85546875" customWidth="1"/>
    <col min="11" max="11" width="12" customWidth="1"/>
    <col min="12" max="12" width="11.42578125" customWidth="1"/>
    <col min="13" max="13" width="10.85546875" style="5" customWidth="1"/>
    <col min="14" max="15" width="11.7109375" customWidth="1"/>
    <col min="16" max="16" width="11.7109375" style="94" customWidth="1"/>
    <col min="17" max="17" width="8.7109375" customWidth="1"/>
    <col min="18" max="18" width="6.85546875" style="1" customWidth="1"/>
    <col min="19" max="19" width="14" style="1" customWidth="1"/>
    <col min="20" max="20" width="10" style="1" customWidth="1"/>
    <col min="21" max="21" width="12.28515625" style="1" customWidth="1"/>
    <col min="22" max="22" width="4.42578125" customWidth="1"/>
    <col min="23" max="23" width="12.85546875" customWidth="1"/>
    <col min="24" max="24" width="9.42578125" customWidth="1"/>
    <col min="25" max="25" width="11" customWidth="1"/>
    <col min="26" max="26" width="16.28515625" style="2" customWidth="1"/>
    <col min="27" max="27" width="10.42578125" style="2" customWidth="1"/>
    <col min="28" max="28" width="11" style="4" customWidth="1"/>
    <col min="29" max="29" width="11.42578125" style="1" customWidth="1"/>
    <col min="30" max="30" width="14.140625" customWidth="1"/>
    <col min="31" max="31" width="11.140625" customWidth="1"/>
    <col min="32" max="32" width="11.42578125" customWidth="1"/>
    <col min="33" max="34" width="13.42578125" style="3" customWidth="1"/>
    <col min="35" max="35" width="10.7109375" style="3" customWidth="1"/>
    <col min="36" max="37" width="10.85546875" style="2" customWidth="1"/>
  </cols>
  <sheetData>
    <row r="1" spans="1:37" ht="30" customHeight="1">
      <c r="A1" s="143" t="s">
        <v>13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5"/>
    </row>
    <row r="2" spans="1:37" s="5" customFormat="1" ht="5.25" customHeight="1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9"/>
      <c r="AA2" s="30"/>
      <c r="AB2" s="31"/>
      <c r="AC2" s="32"/>
      <c r="AG2" s="33"/>
      <c r="AH2" s="33"/>
      <c r="AI2" s="33"/>
      <c r="AJ2" s="30"/>
      <c r="AK2" s="30"/>
    </row>
    <row r="3" spans="1:37" ht="16.5" customHeight="1">
      <c r="A3" s="141" t="s">
        <v>2</v>
      </c>
      <c r="B3" s="157" t="s">
        <v>4</v>
      </c>
      <c r="C3" s="161" t="s">
        <v>14</v>
      </c>
      <c r="D3" s="159" t="s">
        <v>6</v>
      </c>
      <c r="E3" s="53"/>
      <c r="F3" s="151" t="s">
        <v>0</v>
      </c>
      <c r="G3" s="53" t="s">
        <v>3</v>
      </c>
      <c r="H3" s="53" t="s">
        <v>3</v>
      </c>
      <c r="I3" s="153" t="s">
        <v>5</v>
      </c>
      <c r="J3" s="153" t="s">
        <v>4</v>
      </c>
      <c r="K3" s="54" t="s">
        <v>9</v>
      </c>
      <c r="L3" s="54" t="s">
        <v>11</v>
      </c>
      <c r="M3" s="155" t="s">
        <v>10</v>
      </c>
      <c r="N3" s="55"/>
      <c r="O3" s="55"/>
      <c r="P3" s="55"/>
      <c r="Q3" s="55"/>
      <c r="R3" s="92" t="s">
        <v>15</v>
      </c>
      <c r="S3" s="93" t="e">
        <f>RSQ(Z7:Z9,Y7:Y9)</f>
        <v>#NUM!</v>
      </c>
      <c r="T3" s="56"/>
      <c r="V3" s="55"/>
      <c r="W3" s="55"/>
      <c r="X3" s="55"/>
      <c r="Y3" s="55"/>
      <c r="Z3" s="57"/>
      <c r="AC3" s="5"/>
      <c r="AH3" s="5"/>
      <c r="AI3" s="5"/>
      <c r="AJ3"/>
      <c r="AK3"/>
    </row>
    <row r="4" spans="1:37" s="7" customFormat="1" ht="16.5" customHeight="1">
      <c r="A4" s="142"/>
      <c r="B4" s="158"/>
      <c r="C4" s="162"/>
      <c r="D4" s="160"/>
      <c r="E4" s="89"/>
      <c r="F4" s="152"/>
      <c r="G4" s="90" t="s">
        <v>16</v>
      </c>
      <c r="H4" s="90" t="s">
        <v>7</v>
      </c>
      <c r="I4" s="154"/>
      <c r="J4" s="154"/>
      <c r="K4" s="91" t="s">
        <v>8</v>
      </c>
      <c r="L4" s="91" t="s">
        <v>12</v>
      </c>
      <c r="M4" s="156"/>
      <c r="N4" s="58"/>
      <c r="O4" s="58"/>
      <c r="P4" s="58"/>
      <c r="Q4" s="59"/>
      <c r="R4" s="97"/>
      <c r="S4" s="98"/>
      <c r="T4" s="98"/>
      <c r="U4" s="99"/>
      <c r="V4" s="60"/>
      <c r="W4" s="146"/>
      <c r="X4" s="141" t="s">
        <v>10</v>
      </c>
      <c r="Y4" s="61"/>
      <c r="Z4" s="149" t="s">
        <v>1</v>
      </c>
      <c r="AA4" s="8"/>
      <c r="AB4" s="10"/>
      <c r="AC4" s="9"/>
      <c r="AG4" s="10"/>
      <c r="AH4" s="9"/>
      <c r="AI4" s="9"/>
    </row>
    <row r="5" spans="1:37" s="11" customFormat="1" ht="15.75" customHeight="1">
      <c r="A5" s="87">
        <v>1</v>
      </c>
      <c r="B5" s="104" t="str">
        <f>Расчет!C11</f>
        <v>K1</v>
      </c>
      <c r="C5" s="105">
        <f>Расчет!D11</f>
        <v>0</v>
      </c>
      <c r="D5" s="105">
        <f>Расчет!E11</f>
        <v>0</v>
      </c>
      <c r="E5" s="55"/>
      <c r="F5" s="62">
        <f>A5</f>
        <v>1</v>
      </c>
      <c r="G5" s="63" t="str">
        <f>IF(C5&gt;0,C5,"")</f>
        <v/>
      </c>
      <c r="H5" s="63" t="str">
        <f>IF(D5&gt;0,D5,"")</f>
        <v/>
      </c>
      <c r="I5" s="63" t="str">
        <f>IF(AND(G5=45,H5=45),"ПЦР NA",IF(G5=45,"ГМО отсутствует",IF(H5&gt;40,"НЕВАЛИДНЫЙ",G5-H5)))</f>
        <v>НЕВАЛИДНЫЙ</v>
      </c>
      <c r="J5" s="64" t="str">
        <f>IF(B5&gt;0,B5,"")</f>
        <v>K1</v>
      </c>
      <c r="K5" s="63" t="str">
        <f>IF(ISTEXT(I5)=TRUE,I5,IF(AND(J5=J6,J5=J7)=TRUE,AVERAGE(I5:I7),IF(AND(J5=J6,J6&lt;&gt;J7,J5&lt;&gt;J100)=TRUE,AVERAGE(I5:I6),IF(AND(J5&lt;&gt;J100,J5&lt;&gt;J6)=TRUE,I5,""))))</f>
        <v>НЕВАЛИДНЫЙ</v>
      </c>
      <c r="L5" s="63" t="str">
        <f>IF(ISTEXT(K5)=TRUE,K5,IF(AND(J5=J6,J5=J6)=TRUE,STDEV(I5:I6),IF(AND(J5=J6,J6&lt;&gt;J6,J5&lt;&gt;J100)=TRUE,STDEV(I5:I6),IF(AND(J5&lt;&gt;J100,J5&lt;&gt;J6)=TRUE,"n=1",""))))</f>
        <v>НЕВАЛИДНЫЙ</v>
      </c>
      <c r="M5" s="100" t="str">
        <f>IF(ISNUMBER(K5)=TRUE,10^(TREND($Y$7:$Y$9,$Z$7:$Z$9,K5)),IF(ISTEXT(K5)=TRUE,K5,""))</f>
        <v>НЕВАЛИДНЫЙ</v>
      </c>
      <c r="N5" s="63" t="e">
        <f>M5*30/100</f>
        <v>#VALUE!</v>
      </c>
      <c r="O5" s="63" t="e">
        <f>M5-N5</f>
        <v>#VALUE!</v>
      </c>
      <c r="P5" s="63" t="e">
        <f>N5+O5</f>
        <v>#VALUE!</v>
      </c>
      <c r="Q5" s="65"/>
      <c r="R5" s="66"/>
      <c r="S5" s="66"/>
      <c r="T5" s="66"/>
      <c r="U5" s="66"/>
      <c r="V5" s="55"/>
      <c r="W5" s="147"/>
      <c r="X5" s="148"/>
      <c r="Y5" s="67"/>
      <c r="Z5" s="150"/>
      <c r="AA5" s="14"/>
      <c r="AB5" s="16"/>
      <c r="AC5" s="13"/>
      <c r="AE5" s="15"/>
      <c r="AF5" s="15"/>
      <c r="AG5" s="16"/>
      <c r="AH5" s="16"/>
      <c r="AI5" s="16"/>
      <c r="AJ5" s="14"/>
      <c r="AK5" s="14"/>
    </row>
    <row r="6" spans="1:37" s="11" customFormat="1" ht="15.75" customHeight="1">
      <c r="A6" s="87">
        <v>2</v>
      </c>
      <c r="B6" s="104" t="str">
        <f>Расчет!C12</f>
        <v>K1</v>
      </c>
      <c r="C6" s="105">
        <f>Расчет!D12</f>
        <v>0</v>
      </c>
      <c r="D6" s="105">
        <f>Расчет!E12</f>
        <v>0</v>
      </c>
      <c r="E6" s="55"/>
      <c r="F6" s="62">
        <f t="shared" ref="F6:F69" si="0">A6</f>
        <v>2</v>
      </c>
      <c r="G6" s="63" t="str">
        <f t="shared" ref="G6:H10" si="1">IF(C6&gt;0,C6,"")</f>
        <v/>
      </c>
      <c r="H6" s="63" t="str">
        <f>IF(D6&gt;0,D6,"")</f>
        <v/>
      </c>
      <c r="I6" s="63" t="str">
        <f t="shared" ref="I6:I69" si="2">IF(AND(G6=45,H6=45),"ПЦР NA",IF(G6=45,"ГМО отсутствует",IF(H6&gt;40,"НЕВАЛИДНЫЙ",G6-H6)))</f>
        <v>НЕВАЛИДНЫЙ</v>
      </c>
      <c r="J6" s="64" t="str">
        <f t="shared" ref="J6:J10" si="3">IF(B6&gt;0,B6,"")</f>
        <v>K1</v>
      </c>
      <c r="K6" s="63" t="str">
        <f>IF(ISTEXT(I6)=TRUE,I6,IF(AND(J6=J7,J6=J8)=TRUE,AVERAGE(I6:I8),IF(AND(J6=J7,J7&lt;&gt;J8,J6&lt;&gt;J5)=TRUE,AVERAGE(I6:I7),IF(AND(J6&lt;&gt;J5,J6&lt;&gt;J7)=TRUE,I6,""))))</f>
        <v>НЕВАЛИДНЫЙ</v>
      </c>
      <c r="L6" s="63" t="str">
        <f t="shared" ref="L6:L15" si="4">IF(ISTEXT(K6)=TRUE,K6,IF(AND(J6=J7,J6=J7)=TRUE,STDEV(I6:I7),IF(AND(J6=J7,J7&lt;&gt;J7,J6&lt;&gt;J5)=TRUE,STDEV(I6:I7),IF(AND(J6&lt;&gt;J5,J6&lt;&gt;J7)=TRUE,"n=1",""))))</f>
        <v>НЕВАЛИДНЫЙ</v>
      </c>
      <c r="M6" s="100" t="str">
        <f>IF(ISNUMBER(K6)=TRUE,10^(TREND($Y$7:$Y$9,$Z$7:$Z$9,K6)),IF(ISTEXT(K6)=TRUE,K6,""))</f>
        <v>НЕВАЛИДНЫЙ</v>
      </c>
      <c r="N6" s="63"/>
      <c r="O6" s="63"/>
      <c r="P6" s="63"/>
      <c r="Q6" s="65"/>
      <c r="R6" s="66"/>
      <c r="S6" s="124" t="e">
        <f>IF(S3&gt;0.969,S3,"ОШИБКА!")</f>
        <v>#NUM!</v>
      </c>
      <c r="T6" s="66"/>
      <c r="U6" s="66"/>
      <c r="V6" s="55"/>
      <c r="W6" s="68"/>
      <c r="X6" s="69"/>
      <c r="Y6" s="67"/>
      <c r="Z6" s="70"/>
      <c r="AA6" s="14"/>
      <c r="AB6" s="16"/>
      <c r="AC6" s="13"/>
      <c r="AD6" s="17"/>
      <c r="AE6" s="13"/>
      <c r="AF6" s="18"/>
      <c r="AG6" s="16"/>
      <c r="AH6" s="16"/>
      <c r="AI6" s="16"/>
      <c r="AJ6" s="14"/>
      <c r="AK6" s="14"/>
    </row>
    <row r="7" spans="1:37" s="11" customFormat="1" ht="15.75" customHeight="1">
      <c r="A7" s="87">
        <v>3</v>
      </c>
      <c r="B7" s="104" t="str">
        <f>Расчет!C13</f>
        <v>K2</v>
      </c>
      <c r="C7" s="105">
        <f>Расчет!D13</f>
        <v>0</v>
      </c>
      <c r="D7" s="105">
        <f>Расчет!E13</f>
        <v>0</v>
      </c>
      <c r="E7" s="55"/>
      <c r="F7" s="62">
        <f t="shared" si="0"/>
        <v>3</v>
      </c>
      <c r="G7" s="63" t="str">
        <f t="shared" si="1"/>
        <v/>
      </c>
      <c r="H7" s="63" t="str">
        <f t="shared" si="1"/>
        <v/>
      </c>
      <c r="I7" s="63" t="str">
        <f t="shared" si="2"/>
        <v>НЕВАЛИДНЫЙ</v>
      </c>
      <c r="J7" s="64" t="str">
        <f t="shared" si="3"/>
        <v>K2</v>
      </c>
      <c r="K7" s="63" t="str">
        <f>IF(ISTEXT(I7)=TRUE,I7,IF(AND(J7=J8,J7=J9)=TRUE,AVERAGE(I7:I9),IF(AND(J7=J8,J8&lt;&gt;J9,J7&lt;&gt;J6)=TRUE,AVERAGE(I7:I8),IF(AND(J7&lt;&gt;J6,J7&lt;&gt;J8)=TRUE,I7,""))))</f>
        <v>НЕВАЛИДНЫЙ</v>
      </c>
      <c r="L7" s="63" t="str">
        <f t="shared" si="4"/>
        <v>НЕВАЛИДНЫЙ</v>
      </c>
      <c r="M7" s="100" t="str">
        <f>IF(ISNUMBER(K7)=TRUE,10^(TREND($Y$7:$Y$9,$Z$7:$Z$9,K7)),IF(ISTEXT(K7)=TRUE,K7,""))</f>
        <v>НЕВАЛИДНЫЙ</v>
      </c>
      <c r="N7" s="63" t="e">
        <f t="shared" ref="N7:N69" si="5">M7*30/100</f>
        <v>#VALUE!</v>
      </c>
      <c r="O7" s="63" t="e">
        <f t="shared" ref="O7:O69" si="6">M7-N7</f>
        <v>#VALUE!</v>
      </c>
      <c r="P7" s="63" t="e">
        <f t="shared" ref="P7:P69" si="7">N7+O7</f>
        <v>#VALUE!</v>
      </c>
      <c r="Q7" s="65"/>
      <c r="R7" s="66"/>
      <c r="S7" s="66"/>
      <c r="T7" s="66"/>
      <c r="U7" s="66"/>
      <c r="V7" s="55"/>
      <c r="W7" s="71"/>
      <c r="X7" s="72">
        <f>Расчет!C8</f>
        <v>0</v>
      </c>
      <c r="Y7" s="73" t="e">
        <f>LOG10(X7)</f>
        <v>#NUM!</v>
      </c>
      <c r="Z7" s="74" t="str">
        <f>K9</f>
        <v>НЕВАЛИДНЫЙ</v>
      </c>
      <c r="AA7" s="14"/>
      <c r="AB7" s="16"/>
      <c r="AC7" s="13"/>
      <c r="AD7" s="17"/>
      <c r="AE7" s="13"/>
      <c r="AF7" s="18"/>
      <c r="AG7" s="16"/>
      <c r="AH7" s="16"/>
      <c r="AI7" s="16"/>
      <c r="AJ7" s="14"/>
      <c r="AK7" s="14"/>
    </row>
    <row r="8" spans="1:37" s="11" customFormat="1" ht="15.75" customHeight="1">
      <c r="A8" s="87">
        <v>4</v>
      </c>
      <c r="B8" s="104" t="str">
        <f>Расчет!C14</f>
        <v>K2</v>
      </c>
      <c r="C8" s="105">
        <f>Расчет!D14</f>
        <v>0</v>
      </c>
      <c r="D8" s="105">
        <f>Расчет!E14</f>
        <v>0</v>
      </c>
      <c r="E8" s="55"/>
      <c r="F8" s="62">
        <f t="shared" si="0"/>
        <v>4</v>
      </c>
      <c r="G8" s="63" t="str">
        <f t="shared" si="1"/>
        <v/>
      </c>
      <c r="H8" s="63" t="str">
        <f t="shared" si="1"/>
        <v/>
      </c>
      <c r="I8" s="63" t="str">
        <f t="shared" si="2"/>
        <v>НЕВАЛИДНЫЙ</v>
      </c>
      <c r="J8" s="64" t="str">
        <f t="shared" si="3"/>
        <v>K2</v>
      </c>
      <c r="K8" s="63" t="str">
        <f>IF(ISTEXT(I8)=TRUE,I8,IF(AND(J8=J9,J8=J10)=TRUE,AVERAGE(I8:I10),IF(AND(J8=J9,J9&lt;&gt;J10,J8&lt;&gt;J7)=TRUE,AVERAGE(I8:I9),IF(AND(J8&lt;&gt;J7,J8&lt;&gt;J9)=TRUE,I8,""))))</f>
        <v>НЕВАЛИДНЫЙ</v>
      </c>
      <c r="L8" s="63" t="str">
        <f t="shared" si="4"/>
        <v>НЕВАЛИДНЫЙ</v>
      </c>
      <c r="M8" s="100" t="str">
        <f>IF(ISNUMBER(K8)=TRUE,10^(TREND($Y$7:$Y$9,$Z$7:$Z$9,K8)),IF(ISTEXT(K8)=TRUE,K8,""))</f>
        <v>НЕВАЛИДНЫЙ</v>
      </c>
      <c r="N8" s="63"/>
      <c r="O8" s="63"/>
      <c r="P8" s="63"/>
      <c r="Q8" s="65"/>
      <c r="R8" s="66"/>
      <c r="S8" s="66"/>
      <c r="T8" s="66"/>
      <c r="U8" s="66"/>
      <c r="V8" s="55"/>
      <c r="W8" s="71"/>
      <c r="X8" s="72">
        <f>Расчет!C7</f>
        <v>0</v>
      </c>
      <c r="Y8" s="73" t="e">
        <f>LOG10(X8)</f>
        <v>#NUM!</v>
      </c>
      <c r="Z8" s="74" t="str">
        <f>K7</f>
        <v>НЕВАЛИДНЫЙ</v>
      </c>
      <c r="AA8" s="14"/>
      <c r="AB8" s="16"/>
      <c r="AC8" s="13"/>
      <c r="AD8" s="17"/>
      <c r="AE8" s="13"/>
      <c r="AF8" s="18"/>
      <c r="AG8" s="16"/>
      <c r="AH8" s="16"/>
      <c r="AI8" s="16"/>
      <c r="AJ8" s="14"/>
      <c r="AK8" s="14"/>
    </row>
    <row r="9" spans="1:37" s="11" customFormat="1" ht="15.75" customHeight="1">
      <c r="A9" s="87">
        <v>5</v>
      </c>
      <c r="B9" s="104" t="str">
        <f>Расчет!C15</f>
        <v>K3</v>
      </c>
      <c r="C9" s="105">
        <f>Расчет!D15</f>
        <v>0</v>
      </c>
      <c r="D9" s="105">
        <f>Расчет!E15</f>
        <v>0</v>
      </c>
      <c r="E9" s="55"/>
      <c r="F9" s="62">
        <f t="shared" si="0"/>
        <v>5</v>
      </c>
      <c r="G9" s="63" t="str">
        <f t="shared" si="1"/>
        <v/>
      </c>
      <c r="H9" s="63" t="str">
        <f t="shared" si="1"/>
        <v/>
      </c>
      <c r="I9" s="63" t="str">
        <f t="shared" si="2"/>
        <v>НЕВАЛИДНЫЙ</v>
      </c>
      <c r="J9" s="64" t="str">
        <f t="shared" si="3"/>
        <v>K3</v>
      </c>
      <c r="K9" s="63" t="str">
        <f t="shared" ref="K9:K72" si="8">IF(ISTEXT(I9)=TRUE,I9,IF(AND(J9=J10,J9=J11)=TRUE,AVERAGE(I9:I11),IF(AND(J9=J10,J10&lt;&gt;J11,J9&lt;&gt;J8)=TRUE,AVERAGE(I9:I10),IF(AND(J9&lt;&gt;J8,J9&lt;&gt;J10)=TRUE,I9,""))))</f>
        <v>НЕВАЛИДНЫЙ</v>
      </c>
      <c r="L9" s="63" t="str">
        <f t="shared" si="4"/>
        <v>НЕВАЛИДНЫЙ</v>
      </c>
      <c r="M9" s="100" t="str">
        <f>IF(ISNUMBER(K9)=TRUE,10^(TREND($Y$7:$Y$9,$Z$7:$Z$9,K9)),IF(ISTEXT(K9)=TRUE,K9,""))</f>
        <v>НЕВАЛИДНЫЙ</v>
      </c>
      <c r="N9" s="63" t="e">
        <f t="shared" si="5"/>
        <v>#VALUE!</v>
      </c>
      <c r="O9" s="63" t="e">
        <f>M9-N9</f>
        <v>#VALUE!</v>
      </c>
      <c r="P9" s="63" t="e">
        <f t="shared" si="7"/>
        <v>#VALUE!</v>
      </c>
      <c r="Q9" s="65"/>
      <c r="R9" s="66"/>
      <c r="S9" s="66"/>
      <c r="T9" s="66"/>
      <c r="U9" s="66"/>
      <c r="V9" s="55"/>
      <c r="W9" s="71"/>
      <c r="X9" s="72">
        <f>Расчет!C6</f>
        <v>0</v>
      </c>
      <c r="Y9" s="73" t="e">
        <f>LOG10(X9)</f>
        <v>#NUM!</v>
      </c>
      <c r="Z9" s="74" t="str">
        <f>K5</f>
        <v>НЕВАЛИДНЫЙ</v>
      </c>
      <c r="AA9" s="14"/>
      <c r="AB9" s="16"/>
      <c r="AC9" s="13"/>
      <c r="AD9" s="17"/>
      <c r="AE9" s="13"/>
      <c r="AF9" s="18"/>
      <c r="AG9" s="16"/>
      <c r="AH9" s="16"/>
      <c r="AI9" s="16"/>
      <c r="AJ9" s="14"/>
      <c r="AK9" s="14"/>
    </row>
    <row r="10" spans="1:37" s="11" customFormat="1" ht="15.75" customHeight="1">
      <c r="A10" s="88">
        <v>6</v>
      </c>
      <c r="B10" s="104" t="str">
        <f>Расчет!C16</f>
        <v>K3</v>
      </c>
      <c r="C10" s="105">
        <f>Расчет!D16</f>
        <v>0</v>
      </c>
      <c r="D10" s="105">
        <f>Расчет!E16</f>
        <v>0</v>
      </c>
      <c r="E10" s="75"/>
      <c r="F10" s="76">
        <f t="shared" si="0"/>
        <v>6</v>
      </c>
      <c r="G10" s="77" t="str">
        <f t="shared" si="1"/>
        <v/>
      </c>
      <c r="H10" s="77" t="str">
        <f t="shared" si="1"/>
        <v/>
      </c>
      <c r="I10" s="63" t="str">
        <f t="shared" si="2"/>
        <v>НЕВАЛИДНЫЙ</v>
      </c>
      <c r="J10" s="78" t="str">
        <f t="shared" si="3"/>
        <v>K3</v>
      </c>
      <c r="K10" s="63" t="str">
        <f t="shared" si="8"/>
        <v>НЕВАЛИДНЫЙ</v>
      </c>
      <c r="L10" s="77" t="str">
        <f t="shared" si="4"/>
        <v>НЕВАЛИДНЫЙ</v>
      </c>
      <c r="M10" s="101" t="str">
        <f t="shared" ref="M10:M69" si="9">IF(ISNUMBER(K10)=TRUE,10^(TREND($Y$7:$Y$9,$Z$7:$Z$9,K10)),IF(ISTEXT(K10)=TRUE,K10,""))</f>
        <v>НЕВАЛИДНЫЙ</v>
      </c>
      <c r="N10" s="63"/>
      <c r="O10" s="63"/>
      <c r="P10" s="63"/>
      <c r="Q10" s="38"/>
      <c r="R10" s="39"/>
      <c r="S10" s="39"/>
      <c r="T10" s="39"/>
      <c r="U10" s="39"/>
      <c r="V10" s="34"/>
      <c r="W10" s="34"/>
      <c r="X10" s="34"/>
      <c r="Y10" s="34"/>
      <c r="Z10" s="35"/>
      <c r="AA10" s="14"/>
      <c r="AB10" s="16"/>
      <c r="AC10" s="13"/>
      <c r="AD10" s="17"/>
      <c r="AE10" s="19"/>
      <c r="AF10" s="19"/>
      <c r="AG10" s="16"/>
      <c r="AH10" s="16"/>
      <c r="AI10" s="16"/>
      <c r="AJ10" s="14"/>
      <c r="AK10" s="14"/>
    </row>
    <row r="11" spans="1:37" s="11" customFormat="1" ht="15.75" customHeight="1">
      <c r="A11" s="88">
        <v>7</v>
      </c>
      <c r="B11" s="104">
        <f>Расчет!C17</f>
        <v>0</v>
      </c>
      <c r="C11" s="105">
        <f>Расчет!D17</f>
        <v>0</v>
      </c>
      <c r="D11" s="105">
        <f>Расчет!E17</f>
        <v>0</v>
      </c>
      <c r="E11" s="75"/>
      <c r="F11" s="76">
        <f t="shared" si="0"/>
        <v>7</v>
      </c>
      <c r="G11" s="77" t="str">
        <f t="shared" ref="G11:G69" si="10">IF(C11&gt;0,C11,"")</f>
        <v/>
      </c>
      <c r="H11" s="77" t="str">
        <f t="shared" ref="H11:H69" si="11">IF(D11&gt;0,D11,"")</f>
        <v/>
      </c>
      <c r="I11" s="63" t="str">
        <f>IF(AND(G11=45,H11=45),"ПЦР NA",IF(G11=45,"ГМО отсутствует",IF(H11&gt;40,"НЕВАЛИДНЫЙ",G11-H11)))</f>
        <v>НЕВАЛИДНЫЙ</v>
      </c>
      <c r="J11" s="78" t="str">
        <f t="shared" ref="J11:J69" si="12">IF(B11&gt;0,B11,"")</f>
        <v/>
      </c>
      <c r="K11" s="63" t="str">
        <f t="shared" si="8"/>
        <v>НЕВАЛИДНЫЙ</v>
      </c>
      <c r="L11" s="77" t="str">
        <f t="shared" si="4"/>
        <v>НЕВАЛИДНЫЙ</v>
      </c>
      <c r="M11" s="100" t="str">
        <f>IF(ISNUMBER(K11)=TRUE,10^(TREND($Y$7:$Y$9,$Z$7:$Z$9,K11)),IF(ISTEXT(K11)=TRUE,K11,""))</f>
        <v>НЕВАЛИДНЫЙ</v>
      </c>
      <c r="N11" s="63" t="e">
        <f t="shared" si="5"/>
        <v>#VALUE!</v>
      </c>
      <c r="O11" s="63" t="e">
        <f>M11-N11</f>
        <v>#VALUE!</v>
      </c>
      <c r="P11" s="63" t="e">
        <f t="shared" si="7"/>
        <v>#VALUE!</v>
      </c>
      <c r="Q11" s="38"/>
      <c r="R11" s="39"/>
      <c r="S11" s="39"/>
      <c r="T11" s="39"/>
      <c r="U11" s="39"/>
      <c r="V11" s="34"/>
      <c r="W11" s="34"/>
      <c r="X11" s="34"/>
      <c r="Y11" s="34"/>
      <c r="Z11" s="35"/>
      <c r="AA11" s="14"/>
      <c r="AB11" s="16"/>
      <c r="AC11" s="13"/>
      <c r="AD11" s="17"/>
      <c r="AE11" s="13"/>
      <c r="AF11" s="18"/>
      <c r="AG11" s="16"/>
      <c r="AH11" s="16"/>
      <c r="AI11" s="16"/>
      <c r="AJ11" s="14"/>
      <c r="AK11" s="14"/>
    </row>
    <row r="12" spans="1:37" s="11" customFormat="1" ht="15.75" customHeight="1">
      <c r="A12" s="88">
        <v>8</v>
      </c>
      <c r="B12" s="104">
        <f>Расчет!C18</f>
        <v>0</v>
      </c>
      <c r="C12" s="105">
        <f>Расчет!D18</f>
        <v>0</v>
      </c>
      <c r="D12" s="105">
        <f>Расчет!E18</f>
        <v>0</v>
      </c>
      <c r="E12" s="75"/>
      <c r="F12" s="76">
        <f t="shared" si="0"/>
        <v>8</v>
      </c>
      <c r="G12" s="77" t="str">
        <f t="shared" si="10"/>
        <v/>
      </c>
      <c r="H12" s="77" t="str">
        <f t="shared" si="11"/>
        <v/>
      </c>
      <c r="I12" s="63" t="str">
        <f t="shared" si="2"/>
        <v>НЕВАЛИДНЫЙ</v>
      </c>
      <c r="J12" s="78" t="str">
        <f t="shared" si="12"/>
        <v/>
      </c>
      <c r="K12" s="63" t="str">
        <f t="shared" si="8"/>
        <v>НЕВАЛИДНЫЙ</v>
      </c>
      <c r="L12" s="77" t="str">
        <f t="shared" si="4"/>
        <v>НЕВАЛИДНЫЙ</v>
      </c>
      <c r="M12" s="101" t="str">
        <f t="shared" si="9"/>
        <v>НЕВАЛИДНЫЙ</v>
      </c>
      <c r="N12" s="63"/>
      <c r="O12" s="63"/>
      <c r="P12" s="63"/>
      <c r="Q12" s="38"/>
      <c r="R12" s="39"/>
      <c r="S12" s="39"/>
      <c r="T12" s="39"/>
      <c r="U12" s="39"/>
      <c r="V12" s="34"/>
      <c r="W12" s="34"/>
      <c r="X12" s="34"/>
      <c r="Y12" s="34"/>
      <c r="Z12" s="35"/>
      <c r="AA12" s="14"/>
      <c r="AB12" s="16"/>
      <c r="AC12" s="13"/>
      <c r="AD12" s="17"/>
      <c r="AE12" s="20"/>
      <c r="AF12" s="20"/>
      <c r="AG12" s="16"/>
      <c r="AH12" s="16"/>
      <c r="AI12" s="16"/>
      <c r="AJ12" s="14"/>
      <c r="AK12" s="14"/>
    </row>
    <row r="13" spans="1:37" s="11" customFormat="1" ht="15.75" customHeight="1">
      <c r="A13" s="88">
        <v>9</v>
      </c>
      <c r="B13" s="104">
        <f>Расчет!C19</f>
        <v>0</v>
      </c>
      <c r="C13" s="105">
        <f>Расчет!D19</f>
        <v>0</v>
      </c>
      <c r="D13" s="105">
        <f>Расчет!E19</f>
        <v>0</v>
      </c>
      <c r="E13" s="75"/>
      <c r="F13" s="76">
        <f t="shared" si="0"/>
        <v>9</v>
      </c>
      <c r="G13" s="77" t="str">
        <f t="shared" si="10"/>
        <v/>
      </c>
      <c r="H13" s="77" t="str">
        <f t="shared" si="11"/>
        <v/>
      </c>
      <c r="I13" s="63" t="str">
        <f t="shared" si="2"/>
        <v>НЕВАЛИДНЫЙ</v>
      </c>
      <c r="J13" s="78" t="str">
        <f t="shared" si="12"/>
        <v/>
      </c>
      <c r="K13" s="63" t="str">
        <f t="shared" si="8"/>
        <v>НЕВАЛИДНЫЙ</v>
      </c>
      <c r="L13" s="77" t="str">
        <f t="shared" si="4"/>
        <v>НЕВАЛИДНЫЙ</v>
      </c>
      <c r="M13" s="100" t="str">
        <f>IF(ISNUMBER(K13)=TRUE,10^(TREND($Y$7:$Y$9,$Z$7:$Z$9,K13)),IF(ISTEXT(K13)=TRUE,K13,""))</f>
        <v>НЕВАЛИДНЫЙ</v>
      </c>
      <c r="N13" s="63" t="e">
        <f t="shared" si="5"/>
        <v>#VALUE!</v>
      </c>
      <c r="O13" s="63" t="e">
        <f>M13-N13</f>
        <v>#VALUE!</v>
      </c>
      <c r="P13" s="63" t="e">
        <f t="shared" si="7"/>
        <v>#VALUE!</v>
      </c>
      <c r="Q13" s="38"/>
      <c r="R13" s="39"/>
      <c r="S13" s="39"/>
      <c r="T13" s="39"/>
      <c r="U13" s="39"/>
      <c r="V13" s="34"/>
      <c r="W13" s="34"/>
      <c r="X13" s="34"/>
      <c r="Y13" s="34"/>
      <c r="Z13" s="40"/>
      <c r="AA13" s="14"/>
      <c r="AB13" s="16"/>
      <c r="AC13" s="13"/>
      <c r="AD13" s="21"/>
      <c r="AE13" s="22"/>
      <c r="AF13" s="22"/>
      <c r="AG13" s="16"/>
      <c r="AH13" s="16"/>
      <c r="AI13" s="16"/>
      <c r="AJ13" s="14"/>
      <c r="AK13" s="14"/>
    </row>
    <row r="14" spans="1:37" s="11" customFormat="1" ht="15.75" customHeight="1">
      <c r="A14" s="88">
        <v>10</v>
      </c>
      <c r="B14" s="104">
        <f>Расчет!C20</f>
        <v>0</v>
      </c>
      <c r="C14" s="105">
        <f>Расчет!D20</f>
        <v>0</v>
      </c>
      <c r="D14" s="105">
        <f>Расчет!E20</f>
        <v>0</v>
      </c>
      <c r="E14" s="75"/>
      <c r="F14" s="76">
        <f t="shared" si="0"/>
        <v>10</v>
      </c>
      <c r="G14" s="77" t="str">
        <f t="shared" si="10"/>
        <v/>
      </c>
      <c r="H14" s="77" t="str">
        <f t="shared" si="11"/>
        <v/>
      </c>
      <c r="I14" s="63" t="str">
        <f t="shared" si="2"/>
        <v>НЕВАЛИДНЫЙ</v>
      </c>
      <c r="J14" s="78" t="str">
        <f t="shared" si="12"/>
        <v/>
      </c>
      <c r="K14" s="63" t="str">
        <f t="shared" si="8"/>
        <v>НЕВАЛИДНЫЙ</v>
      </c>
      <c r="L14" s="77" t="str">
        <f t="shared" si="4"/>
        <v>НЕВАЛИДНЫЙ</v>
      </c>
      <c r="M14" s="101" t="str">
        <f t="shared" si="9"/>
        <v>НЕВАЛИДНЫЙ</v>
      </c>
      <c r="N14" s="63"/>
      <c r="O14" s="63"/>
      <c r="P14" s="63"/>
      <c r="Q14" s="38"/>
      <c r="R14" s="39"/>
      <c r="S14" s="39"/>
      <c r="T14" s="39"/>
      <c r="U14" s="39"/>
      <c r="V14" s="34"/>
      <c r="W14" s="34"/>
      <c r="X14" s="34"/>
      <c r="Y14" s="34"/>
      <c r="Z14" s="41"/>
      <c r="AA14" s="14"/>
      <c r="AB14" s="16"/>
      <c r="AC14" s="13"/>
      <c r="AD14" s="21"/>
      <c r="AG14" s="16"/>
      <c r="AH14" s="16"/>
      <c r="AI14" s="16"/>
      <c r="AJ14" s="14"/>
      <c r="AK14" s="14"/>
    </row>
    <row r="15" spans="1:37" s="11" customFormat="1" ht="15.75" customHeight="1">
      <c r="A15" s="88">
        <v>11</v>
      </c>
      <c r="B15" s="104">
        <f>Расчет!C21</f>
        <v>0</v>
      </c>
      <c r="C15" s="105">
        <f>Расчет!D21</f>
        <v>0</v>
      </c>
      <c r="D15" s="105">
        <f>Расчет!E21</f>
        <v>0</v>
      </c>
      <c r="E15" s="75"/>
      <c r="F15" s="76">
        <f t="shared" si="0"/>
        <v>11</v>
      </c>
      <c r="G15" s="77" t="str">
        <f t="shared" si="10"/>
        <v/>
      </c>
      <c r="H15" s="77" t="str">
        <f t="shared" si="11"/>
        <v/>
      </c>
      <c r="I15" s="63" t="str">
        <f t="shared" si="2"/>
        <v>НЕВАЛИДНЫЙ</v>
      </c>
      <c r="J15" s="78" t="str">
        <f t="shared" si="12"/>
        <v/>
      </c>
      <c r="K15" s="63" t="str">
        <f t="shared" si="8"/>
        <v>НЕВАЛИДНЫЙ</v>
      </c>
      <c r="L15" s="77" t="str">
        <f t="shared" si="4"/>
        <v>НЕВАЛИДНЫЙ</v>
      </c>
      <c r="M15" s="100" t="str">
        <f>IF(ISNUMBER(K15)=TRUE,10^(TREND($Y$7:$Y$9,$Z$7:$Z$9,K15)),IF(ISTEXT(K15)=TRUE,K15,""))</f>
        <v>НЕВАЛИДНЫЙ</v>
      </c>
      <c r="N15" s="63" t="e">
        <f t="shared" si="5"/>
        <v>#VALUE!</v>
      </c>
      <c r="O15" s="63" t="e">
        <f t="shared" si="6"/>
        <v>#VALUE!</v>
      </c>
      <c r="P15" s="63" t="e">
        <f t="shared" si="7"/>
        <v>#VALUE!</v>
      </c>
      <c r="Q15" s="38"/>
      <c r="R15" s="39"/>
      <c r="S15" s="39"/>
      <c r="T15" s="39"/>
      <c r="U15" s="39"/>
      <c r="V15" s="34"/>
      <c r="W15" s="34"/>
      <c r="X15" s="34"/>
      <c r="Y15" s="34"/>
      <c r="Z15" s="35"/>
      <c r="AA15" s="14"/>
      <c r="AB15" s="16"/>
      <c r="AC15" s="13"/>
      <c r="AD15" s="21"/>
      <c r="AG15" s="16"/>
      <c r="AH15" s="16"/>
      <c r="AI15" s="16"/>
      <c r="AJ15" s="14"/>
      <c r="AK15" s="14"/>
    </row>
    <row r="16" spans="1:37" s="11" customFormat="1" ht="15.75" customHeight="1">
      <c r="A16" s="88">
        <v>12</v>
      </c>
      <c r="B16" s="104">
        <f>Расчет!C22</f>
        <v>0</v>
      </c>
      <c r="C16" s="105">
        <f>Расчет!D22</f>
        <v>0</v>
      </c>
      <c r="D16" s="105">
        <f>Расчет!E22</f>
        <v>0</v>
      </c>
      <c r="E16" s="75"/>
      <c r="F16" s="76">
        <f t="shared" si="0"/>
        <v>12</v>
      </c>
      <c r="G16" s="77" t="str">
        <f t="shared" si="10"/>
        <v/>
      </c>
      <c r="H16" s="77" t="str">
        <f t="shared" si="11"/>
        <v/>
      </c>
      <c r="I16" s="63" t="str">
        <f t="shared" si="2"/>
        <v>НЕВАЛИДНЫЙ</v>
      </c>
      <c r="J16" s="78" t="str">
        <f t="shared" si="12"/>
        <v/>
      </c>
      <c r="K16" s="63" t="str">
        <f t="shared" si="8"/>
        <v>НЕВАЛИДНЫЙ</v>
      </c>
      <c r="L16" s="77" t="str">
        <f t="shared" ref="L16:L17" si="13">IF(ISTEXT(K16)=TRUE,K16,IF(AND(J16=J17,J16=J17)=TRUE,STDEV(I16:I17),IF(AND(J16=J17,J17&lt;&gt;J17,J16&lt;&gt;J15)=TRUE,STDEV(I16:I17),IF(AND(J16&lt;&gt;J15,J16&lt;&gt;J17)=TRUE,"n=1",""))))</f>
        <v>НЕВАЛИДНЫЙ</v>
      </c>
      <c r="M16" s="101" t="str">
        <f t="shared" si="9"/>
        <v>НЕВАЛИДНЫЙ</v>
      </c>
      <c r="N16" s="63"/>
      <c r="O16" s="63"/>
      <c r="P16" s="63"/>
      <c r="Q16" s="38"/>
      <c r="R16" s="39"/>
      <c r="S16" s="39"/>
      <c r="T16" s="39"/>
      <c r="U16" s="39"/>
      <c r="V16" s="34"/>
      <c r="W16" s="34"/>
      <c r="X16" s="34"/>
      <c r="Y16" s="34"/>
      <c r="Z16" s="35"/>
      <c r="AA16" s="14"/>
      <c r="AB16" s="16"/>
      <c r="AC16" s="13"/>
      <c r="AD16" s="21"/>
      <c r="AG16" s="16"/>
      <c r="AH16" s="16"/>
      <c r="AI16" s="16"/>
      <c r="AJ16" s="14"/>
      <c r="AK16" s="14"/>
    </row>
    <row r="17" spans="1:37" s="11" customFormat="1" ht="15.75" customHeight="1">
      <c r="A17" s="88">
        <v>13</v>
      </c>
      <c r="B17" s="104">
        <f>Расчет!C23</f>
        <v>0</v>
      </c>
      <c r="C17" s="105">
        <f>Расчет!D23</f>
        <v>0</v>
      </c>
      <c r="D17" s="105">
        <f>Расчет!E23</f>
        <v>0</v>
      </c>
      <c r="E17" s="75"/>
      <c r="F17" s="76">
        <f t="shared" si="0"/>
        <v>13</v>
      </c>
      <c r="G17" s="77" t="str">
        <f t="shared" si="10"/>
        <v/>
      </c>
      <c r="H17" s="77" t="str">
        <f t="shared" si="11"/>
        <v/>
      </c>
      <c r="I17" s="63" t="str">
        <f t="shared" si="2"/>
        <v>НЕВАЛИДНЫЙ</v>
      </c>
      <c r="J17" s="78" t="str">
        <f t="shared" si="12"/>
        <v/>
      </c>
      <c r="K17" s="63" t="str">
        <f t="shared" si="8"/>
        <v>НЕВАЛИДНЫЙ</v>
      </c>
      <c r="L17" s="77" t="str">
        <f t="shared" si="13"/>
        <v>НЕВАЛИДНЫЙ</v>
      </c>
      <c r="M17" s="100" t="str">
        <f>IF(ISNUMBER(K17)=TRUE,10^(TREND($Y$7:$Y$9,$Z$7:$Z$9,K17)),IF(ISTEXT(K17)=TRUE,K17,""))</f>
        <v>НЕВАЛИДНЫЙ</v>
      </c>
      <c r="N17" s="63" t="e">
        <f t="shared" si="5"/>
        <v>#VALUE!</v>
      </c>
      <c r="O17" s="63" t="e">
        <f t="shared" si="6"/>
        <v>#VALUE!</v>
      </c>
      <c r="P17" s="63" t="e">
        <f t="shared" si="7"/>
        <v>#VALUE!</v>
      </c>
      <c r="Q17" s="38"/>
      <c r="R17" s="39"/>
      <c r="S17" s="39"/>
      <c r="T17" s="39"/>
      <c r="U17" s="39"/>
      <c r="V17" s="34"/>
      <c r="W17" s="34"/>
      <c r="X17" s="34"/>
      <c r="Y17" s="34"/>
      <c r="Z17" s="35"/>
      <c r="AA17" s="14"/>
      <c r="AB17" s="16"/>
      <c r="AC17" s="13"/>
      <c r="AD17" s="21"/>
      <c r="AF17" s="13"/>
      <c r="AG17" s="16"/>
      <c r="AH17" s="16"/>
      <c r="AI17" s="16"/>
      <c r="AJ17" s="14"/>
      <c r="AK17" s="14"/>
    </row>
    <row r="18" spans="1:37" s="11" customFormat="1" ht="15.75" customHeight="1">
      <c r="A18" s="88">
        <v>14</v>
      </c>
      <c r="B18" s="104">
        <f>Расчет!C24</f>
        <v>0</v>
      </c>
      <c r="C18" s="105">
        <f>Расчет!D24</f>
        <v>0</v>
      </c>
      <c r="D18" s="105">
        <f>Расчет!E24</f>
        <v>0</v>
      </c>
      <c r="E18" s="75"/>
      <c r="F18" s="76">
        <f t="shared" si="0"/>
        <v>14</v>
      </c>
      <c r="G18" s="77" t="str">
        <f t="shared" si="10"/>
        <v/>
      </c>
      <c r="H18" s="77" t="str">
        <f t="shared" si="11"/>
        <v/>
      </c>
      <c r="I18" s="63" t="str">
        <f t="shared" si="2"/>
        <v>НЕВАЛИДНЫЙ</v>
      </c>
      <c r="J18" s="78" t="str">
        <f t="shared" si="12"/>
        <v/>
      </c>
      <c r="K18" s="63" t="str">
        <f t="shared" si="8"/>
        <v>НЕВАЛИДНЫЙ</v>
      </c>
      <c r="L18" s="77" t="str">
        <f>IF(ISTEXT(K18)=TRUE,K18,IF(AND(J18=J21,J18=J21)=TRUE,STDEV(I18:I21),IF(AND(J18=J21,J21&lt;&gt;J21,J18&lt;&gt;J17)=TRUE,STDEV(I18:I21),IF(AND(J18&lt;&gt;J17,J18&lt;&gt;J21)=TRUE,"n=1",""))))</f>
        <v>НЕВАЛИДНЫЙ</v>
      </c>
      <c r="M18" s="101" t="str">
        <f t="shared" si="9"/>
        <v>НЕВАЛИДНЫЙ</v>
      </c>
      <c r="N18" s="63"/>
      <c r="O18" s="63"/>
      <c r="P18" s="63"/>
      <c r="Q18" s="38"/>
      <c r="R18" s="39"/>
      <c r="S18" s="39"/>
      <c r="T18" s="39"/>
      <c r="U18" s="39"/>
      <c r="V18" s="34"/>
      <c r="W18" s="34"/>
      <c r="X18" s="34"/>
      <c r="Y18" s="34"/>
      <c r="Z18" s="35"/>
      <c r="AA18" s="14"/>
      <c r="AB18" s="16"/>
      <c r="AC18" s="13"/>
      <c r="AD18" s="21"/>
      <c r="AE18" s="21"/>
      <c r="AF18" s="13"/>
      <c r="AG18" s="16"/>
      <c r="AH18" s="16"/>
      <c r="AI18" s="16"/>
      <c r="AJ18" s="14"/>
      <c r="AK18" s="14"/>
    </row>
    <row r="19" spans="1:37" s="11" customFormat="1" ht="15.75" customHeight="1">
      <c r="A19" s="88">
        <v>15</v>
      </c>
      <c r="B19" s="104">
        <f>Расчет!C25</f>
        <v>0</v>
      </c>
      <c r="C19" s="105">
        <f>Расчет!D25</f>
        <v>0</v>
      </c>
      <c r="D19" s="105">
        <f>Расчет!E25</f>
        <v>0</v>
      </c>
      <c r="E19" s="75"/>
      <c r="F19" s="76">
        <f t="shared" si="0"/>
        <v>15</v>
      </c>
      <c r="G19" s="77" t="str">
        <f t="shared" ref="G19:H24" si="14">IF(C19&gt;0,C19,"")</f>
        <v/>
      </c>
      <c r="H19" s="77" t="str">
        <f t="shared" si="14"/>
        <v/>
      </c>
      <c r="I19" s="63" t="str">
        <f t="shared" si="2"/>
        <v>НЕВАЛИДНЫЙ</v>
      </c>
      <c r="J19" s="78" t="str">
        <f t="shared" ref="J19:J24" si="15">IF(B19&gt;0,B19,"")</f>
        <v/>
      </c>
      <c r="K19" s="63" t="str">
        <f t="shared" si="8"/>
        <v>НЕВАЛИДНЫЙ</v>
      </c>
      <c r="L19" s="77" t="str">
        <f>IF(ISTEXT(K19)=TRUE,K19,IF(AND(J19=J20,J19=J20)=TRUE,STDEV(I19:I20),IF(AND(J19=J20,J20&lt;&gt;J20,J19&lt;&gt;J4)=TRUE,STDEV(I19:I20),IF(AND(J19&lt;&gt;J4,J19&lt;&gt;J20)=TRUE,"n=1",""))))</f>
        <v>НЕВАЛИДНЫЙ</v>
      </c>
      <c r="M19" s="101" t="str">
        <f t="shared" si="9"/>
        <v>НЕВАЛИДНЫЙ</v>
      </c>
      <c r="N19" s="63" t="e">
        <f t="shared" si="5"/>
        <v>#VALUE!</v>
      </c>
      <c r="O19" s="63" t="e">
        <f t="shared" si="6"/>
        <v>#VALUE!</v>
      </c>
      <c r="P19" s="63" t="e">
        <f t="shared" si="7"/>
        <v>#VALUE!</v>
      </c>
      <c r="Q19" s="38"/>
      <c r="R19" s="39"/>
      <c r="S19" s="39"/>
      <c r="T19" s="39"/>
      <c r="U19" s="39"/>
      <c r="V19" s="34"/>
      <c r="W19" s="34"/>
      <c r="X19" s="34"/>
      <c r="Y19" s="34"/>
      <c r="Z19" s="35"/>
      <c r="AA19" s="14"/>
      <c r="AB19" s="16"/>
      <c r="AC19" s="13"/>
      <c r="AD19" s="21"/>
      <c r="AE19" s="21"/>
      <c r="AF19" s="13"/>
      <c r="AG19" s="16"/>
      <c r="AH19" s="16"/>
      <c r="AI19" s="16"/>
      <c r="AJ19" s="14"/>
      <c r="AK19" s="14"/>
    </row>
    <row r="20" spans="1:37" s="11" customFormat="1" ht="15.75" customHeight="1">
      <c r="A20" s="88">
        <v>16</v>
      </c>
      <c r="B20" s="104">
        <f>Расчет!C26</f>
        <v>0</v>
      </c>
      <c r="C20" s="105">
        <f>Расчет!D26</f>
        <v>0</v>
      </c>
      <c r="D20" s="105">
        <f>Расчет!E26</f>
        <v>0</v>
      </c>
      <c r="E20" s="75"/>
      <c r="F20" s="76">
        <f t="shared" si="0"/>
        <v>16</v>
      </c>
      <c r="G20" s="77" t="str">
        <f t="shared" si="14"/>
        <v/>
      </c>
      <c r="H20" s="77" t="str">
        <f t="shared" si="14"/>
        <v/>
      </c>
      <c r="I20" s="63" t="str">
        <f t="shared" si="2"/>
        <v>НЕВАЛИДНЫЙ</v>
      </c>
      <c r="J20" s="78" t="str">
        <f t="shared" si="15"/>
        <v/>
      </c>
      <c r="K20" s="63" t="str">
        <f t="shared" si="8"/>
        <v>НЕВАЛИДНЫЙ</v>
      </c>
      <c r="L20" s="77" t="str">
        <f>IF(ISTEXT(K20)=TRUE,K20,IF(AND(J20=J21,J20=J21)=TRUE,STDEV(I20:I21),IF(AND(J20=J21,J21&lt;&gt;J21,J20&lt;&gt;J5)=TRUE,STDEV(I20:I21),IF(AND(J20&lt;&gt;J5,J20&lt;&gt;J21)=TRUE,"n=1",""))))</f>
        <v>НЕВАЛИДНЫЙ</v>
      </c>
      <c r="M20" s="101" t="str">
        <f t="shared" si="9"/>
        <v>НЕВАЛИДНЫЙ</v>
      </c>
      <c r="N20" s="63"/>
      <c r="O20" s="63"/>
      <c r="P20" s="63"/>
      <c r="Q20" s="38"/>
      <c r="R20" s="39"/>
      <c r="S20" s="39"/>
      <c r="T20" s="39"/>
      <c r="U20" s="39"/>
      <c r="V20" s="34"/>
      <c r="W20" s="34"/>
      <c r="X20" s="34"/>
      <c r="Y20" s="37"/>
      <c r="Z20" s="35"/>
      <c r="AA20" s="14"/>
      <c r="AB20" s="16"/>
      <c r="AC20" s="13"/>
      <c r="AD20" s="21"/>
      <c r="AE20" s="21"/>
      <c r="AF20" s="13"/>
      <c r="AG20" s="16"/>
      <c r="AH20" s="16"/>
      <c r="AI20" s="16"/>
      <c r="AJ20" s="14"/>
      <c r="AK20" s="14"/>
    </row>
    <row r="21" spans="1:37" s="11" customFormat="1" ht="15.75" customHeight="1">
      <c r="A21" s="88">
        <v>17</v>
      </c>
      <c r="B21" s="104">
        <f>Расчет!C27</f>
        <v>0</v>
      </c>
      <c r="C21" s="105">
        <f>Расчет!D27</f>
        <v>0</v>
      </c>
      <c r="D21" s="105">
        <f>Расчет!E27</f>
        <v>0</v>
      </c>
      <c r="E21" s="75"/>
      <c r="F21" s="76">
        <f t="shared" si="0"/>
        <v>17</v>
      </c>
      <c r="G21" s="77" t="str">
        <f t="shared" si="14"/>
        <v/>
      </c>
      <c r="H21" s="77" t="str">
        <f t="shared" si="14"/>
        <v/>
      </c>
      <c r="I21" s="63" t="str">
        <f t="shared" si="2"/>
        <v>НЕВАЛИДНЫЙ</v>
      </c>
      <c r="J21" s="78" t="str">
        <f t="shared" si="15"/>
        <v/>
      </c>
      <c r="K21" s="63" t="str">
        <f t="shared" si="8"/>
        <v>НЕВАЛИДНЫЙ</v>
      </c>
      <c r="L21" s="77" t="str">
        <f>IF(ISTEXT(K21)=TRUE,K21,IF(AND(J21=J22,J21=J22)=TRUE,STDEV(I21:I22),IF(AND(J21=J22,J22&lt;&gt;J22,J21&lt;&gt;J18)=TRUE,STDEV(I21:I22),IF(AND(J21&lt;&gt;J18,J21&lt;&gt;J22)=TRUE,"n=1",""))))</f>
        <v>НЕВАЛИДНЫЙ</v>
      </c>
      <c r="M21" s="101" t="str">
        <f t="shared" si="9"/>
        <v>НЕВАЛИДНЫЙ</v>
      </c>
      <c r="N21" s="63" t="e">
        <f t="shared" si="5"/>
        <v>#VALUE!</v>
      </c>
      <c r="O21" s="63" t="e">
        <f t="shared" si="6"/>
        <v>#VALUE!</v>
      </c>
      <c r="P21" s="63" t="e">
        <f>N21+O21</f>
        <v>#VALUE!</v>
      </c>
      <c r="Q21" s="38"/>
      <c r="R21" s="39"/>
      <c r="S21" s="39"/>
      <c r="T21" s="39"/>
      <c r="U21" s="39"/>
      <c r="V21" s="34"/>
      <c r="W21" s="34"/>
      <c r="X21" s="34"/>
      <c r="Y21" s="37"/>
      <c r="Z21" s="35"/>
      <c r="AA21" s="14"/>
      <c r="AB21" s="16"/>
      <c r="AC21" s="13"/>
      <c r="AD21" s="21"/>
      <c r="AE21" s="21"/>
      <c r="AF21" s="13"/>
      <c r="AG21" s="16"/>
      <c r="AH21" s="16"/>
      <c r="AI21" s="16"/>
      <c r="AJ21" s="14"/>
      <c r="AK21" s="14"/>
    </row>
    <row r="22" spans="1:37" s="11" customFormat="1" ht="15.75" customHeight="1">
      <c r="A22" s="88">
        <v>18</v>
      </c>
      <c r="B22" s="104">
        <f>Расчет!C28</f>
        <v>0</v>
      </c>
      <c r="C22" s="105">
        <f>Расчет!D28</f>
        <v>0</v>
      </c>
      <c r="D22" s="105">
        <f>Расчет!E28</f>
        <v>0</v>
      </c>
      <c r="E22" s="75"/>
      <c r="F22" s="76">
        <f t="shared" si="0"/>
        <v>18</v>
      </c>
      <c r="G22" s="77" t="str">
        <f t="shared" si="14"/>
        <v/>
      </c>
      <c r="H22" s="77" t="str">
        <f t="shared" si="14"/>
        <v/>
      </c>
      <c r="I22" s="63" t="str">
        <f t="shared" si="2"/>
        <v>НЕВАЛИДНЫЙ</v>
      </c>
      <c r="J22" s="78" t="str">
        <f t="shared" si="15"/>
        <v/>
      </c>
      <c r="K22" s="63" t="str">
        <f t="shared" si="8"/>
        <v>НЕВАЛИДНЫЙ</v>
      </c>
      <c r="L22" s="77" t="str">
        <f t="shared" ref="L22:L29" si="16">IF(ISTEXT(K22)=TRUE,K22,IF(AND(J22=J23,J22=J23)=TRUE,STDEV(I22:I23),IF(AND(J22=J23,J23&lt;&gt;J23,J22&lt;&gt;J21)=TRUE,STDEV(I22:I23),IF(AND(J22&lt;&gt;J21,J22&lt;&gt;J23)=TRUE,"n=1",""))))</f>
        <v>НЕВАЛИДНЫЙ</v>
      </c>
      <c r="M22" s="101" t="str">
        <f t="shared" si="9"/>
        <v>НЕВАЛИДНЫЙ</v>
      </c>
      <c r="N22" s="63"/>
      <c r="O22" s="63"/>
      <c r="P22" s="63"/>
      <c r="Q22" s="38"/>
      <c r="R22" s="39"/>
      <c r="S22" s="39"/>
      <c r="T22" s="39"/>
      <c r="U22" s="39"/>
      <c r="V22" s="34"/>
      <c r="W22" s="34"/>
      <c r="X22" s="34"/>
      <c r="Y22" s="37"/>
      <c r="Z22" s="35"/>
      <c r="AA22" s="14"/>
      <c r="AB22" s="16"/>
      <c r="AC22" s="13"/>
      <c r="AD22" s="21"/>
      <c r="AE22" s="21"/>
      <c r="AF22" s="13"/>
      <c r="AG22" s="16"/>
      <c r="AH22" s="16"/>
      <c r="AI22" s="16"/>
      <c r="AJ22" s="14"/>
      <c r="AK22" s="14"/>
    </row>
    <row r="23" spans="1:37" s="11" customFormat="1" ht="15.75" customHeight="1">
      <c r="A23" s="88">
        <v>19</v>
      </c>
      <c r="B23" s="104">
        <f>Расчет!C29</f>
        <v>0</v>
      </c>
      <c r="C23" s="105">
        <f>Расчет!D29</f>
        <v>0</v>
      </c>
      <c r="D23" s="105">
        <f>Расчет!E29</f>
        <v>0</v>
      </c>
      <c r="E23" s="75"/>
      <c r="F23" s="76">
        <f t="shared" si="0"/>
        <v>19</v>
      </c>
      <c r="G23" s="77" t="str">
        <f t="shared" si="14"/>
        <v/>
      </c>
      <c r="H23" s="77" t="str">
        <f t="shared" si="14"/>
        <v/>
      </c>
      <c r="I23" s="63" t="str">
        <f t="shared" si="2"/>
        <v>НЕВАЛИДНЫЙ</v>
      </c>
      <c r="J23" s="78" t="str">
        <f t="shared" si="15"/>
        <v/>
      </c>
      <c r="K23" s="63" t="str">
        <f t="shared" si="8"/>
        <v>НЕВАЛИДНЫЙ</v>
      </c>
      <c r="L23" s="77" t="str">
        <f t="shared" si="16"/>
        <v>НЕВАЛИДНЫЙ</v>
      </c>
      <c r="M23" s="101" t="str">
        <f t="shared" si="9"/>
        <v>НЕВАЛИДНЫЙ</v>
      </c>
      <c r="N23" s="63" t="e">
        <f t="shared" si="5"/>
        <v>#VALUE!</v>
      </c>
      <c r="O23" s="63" t="e">
        <f t="shared" si="6"/>
        <v>#VALUE!</v>
      </c>
      <c r="P23" s="63" t="e">
        <f t="shared" si="7"/>
        <v>#VALUE!</v>
      </c>
      <c r="Q23" s="38"/>
      <c r="R23" s="39"/>
      <c r="S23" s="39"/>
      <c r="T23" s="39"/>
      <c r="U23" s="39"/>
      <c r="V23" s="34"/>
      <c r="W23" s="34"/>
      <c r="X23" s="34"/>
      <c r="Y23" s="37"/>
      <c r="Z23" s="35"/>
      <c r="AA23" s="14"/>
      <c r="AB23" s="16"/>
      <c r="AC23" s="13"/>
      <c r="AD23" s="21"/>
      <c r="AE23" s="21"/>
      <c r="AF23" s="13"/>
      <c r="AG23" s="16"/>
      <c r="AH23" s="16"/>
      <c r="AI23" s="16"/>
      <c r="AJ23" s="14"/>
      <c r="AK23" s="14"/>
    </row>
    <row r="24" spans="1:37" s="11" customFormat="1" ht="15.75" customHeight="1">
      <c r="A24" s="88">
        <v>20</v>
      </c>
      <c r="B24" s="104">
        <f>Расчет!C30</f>
        <v>0</v>
      </c>
      <c r="C24" s="105">
        <f>Расчет!D30</f>
        <v>0</v>
      </c>
      <c r="D24" s="105">
        <f>Расчет!E30</f>
        <v>0</v>
      </c>
      <c r="E24" s="75"/>
      <c r="F24" s="76">
        <f t="shared" si="0"/>
        <v>20</v>
      </c>
      <c r="G24" s="77" t="str">
        <f t="shared" si="14"/>
        <v/>
      </c>
      <c r="H24" s="77" t="str">
        <f t="shared" si="14"/>
        <v/>
      </c>
      <c r="I24" s="63" t="str">
        <f t="shared" si="2"/>
        <v>НЕВАЛИДНЫЙ</v>
      </c>
      <c r="J24" s="78" t="str">
        <f t="shared" si="15"/>
        <v/>
      </c>
      <c r="K24" s="63" t="str">
        <f t="shared" si="8"/>
        <v>НЕВАЛИДНЫЙ</v>
      </c>
      <c r="L24" s="77" t="str">
        <f t="shared" si="16"/>
        <v>НЕВАЛИДНЫЙ</v>
      </c>
      <c r="M24" s="101" t="str">
        <f t="shared" si="9"/>
        <v>НЕВАЛИДНЫЙ</v>
      </c>
      <c r="N24" s="63"/>
      <c r="O24" s="63"/>
      <c r="P24" s="63"/>
      <c r="Q24" s="38"/>
      <c r="R24" s="39"/>
      <c r="S24" s="39"/>
      <c r="T24" s="39"/>
      <c r="U24" s="39"/>
      <c r="V24" s="34"/>
      <c r="W24" s="34"/>
      <c r="X24" s="34"/>
      <c r="Y24" s="37"/>
      <c r="Z24" s="35"/>
      <c r="AA24" s="14"/>
      <c r="AB24" s="16"/>
      <c r="AC24" s="13"/>
      <c r="AD24" s="21"/>
      <c r="AE24" s="21"/>
      <c r="AF24" s="13"/>
      <c r="AG24" s="16"/>
      <c r="AH24" s="16"/>
      <c r="AI24" s="16"/>
      <c r="AJ24" s="14"/>
      <c r="AK24" s="14"/>
    </row>
    <row r="25" spans="1:37" s="11" customFormat="1" ht="15.75" customHeight="1">
      <c r="A25" s="88">
        <v>21</v>
      </c>
      <c r="B25" s="104">
        <f>Расчет!C31</f>
        <v>0</v>
      </c>
      <c r="C25" s="105">
        <f>Расчет!D31</f>
        <v>0</v>
      </c>
      <c r="D25" s="105">
        <f>Расчет!E31</f>
        <v>0</v>
      </c>
      <c r="E25" s="75"/>
      <c r="F25" s="76">
        <f t="shared" si="0"/>
        <v>21</v>
      </c>
      <c r="G25" s="77" t="str">
        <f t="shared" si="10"/>
        <v/>
      </c>
      <c r="H25" s="77" t="str">
        <f t="shared" si="11"/>
        <v/>
      </c>
      <c r="I25" s="63" t="str">
        <f t="shared" si="2"/>
        <v>НЕВАЛИДНЫЙ</v>
      </c>
      <c r="J25" s="78" t="str">
        <f t="shared" si="12"/>
        <v/>
      </c>
      <c r="K25" s="63" t="str">
        <f t="shared" si="8"/>
        <v>НЕВАЛИДНЫЙ</v>
      </c>
      <c r="L25" s="77" t="str">
        <f t="shared" si="16"/>
        <v>НЕВАЛИДНЫЙ</v>
      </c>
      <c r="M25" s="101" t="str">
        <f t="shared" si="9"/>
        <v>НЕВАЛИДНЫЙ</v>
      </c>
      <c r="N25" s="63" t="e">
        <f t="shared" si="5"/>
        <v>#VALUE!</v>
      </c>
      <c r="O25" s="63" t="e">
        <f t="shared" si="6"/>
        <v>#VALUE!</v>
      </c>
      <c r="P25" s="63" t="e">
        <f t="shared" si="7"/>
        <v>#VALUE!</v>
      </c>
      <c r="Q25" s="38"/>
      <c r="R25" s="39"/>
      <c r="S25" s="39"/>
      <c r="T25" s="39"/>
      <c r="U25" s="39"/>
      <c r="V25" s="34"/>
      <c r="W25" s="34"/>
      <c r="X25" s="34"/>
      <c r="Y25" s="37"/>
      <c r="Z25" s="35"/>
      <c r="AA25" s="14"/>
      <c r="AB25" s="16"/>
      <c r="AC25" s="13"/>
      <c r="AD25" s="21"/>
      <c r="AE25" s="21"/>
      <c r="AF25" s="13"/>
      <c r="AG25" s="16"/>
      <c r="AH25" s="16"/>
      <c r="AI25" s="16"/>
      <c r="AJ25" s="14"/>
      <c r="AK25" s="14"/>
    </row>
    <row r="26" spans="1:37" s="11" customFormat="1" ht="15.75" customHeight="1">
      <c r="A26" s="88">
        <v>22</v>
      </c>
      <c r="B26" s="104">
        <f>Расчет!C32</f>
        <v>0</v>
      </c>
      <c r="C26" s="105">
        <f>Расчет!D32</f>
        <v>0</v>
      </c>
      <c r="D26" s="105">
        <f>Расчет!E32</f>
        <v>0</v>
      </c>
      <c r="E26" s="75"/>
      <c r="F26" s="76">
        <f t="shared" si="0"/>
        <v>22</v>
      </c>
      <c r="G26" s="77" t="str">
        <f t="shared" si="10"/>
        <v/>
      </c>
      <c r="H26" s="77" t="str">
        <f t="shared" si="11"/>
        <v/>
      </c>
      <c r="I26" s="63" t="str">
        <f t="shared" si="2"/>
        <v>НЕВАЛИДНЫЙ</v>
      </c>
      <c r="J26" s="78" t="str">
        <f t="shared" si="12"/>
        <v/>
      </c>
      <c r="K26" s="63" t="str">
        <f t="shared" si="8"/>
        <v>НЕВАЛИДНЫЙ</v>
      </c>
      <c r="L26" s="77" t="str">
        <f t="shared" si="16"/>
        <v>НЕВАЛИДНЫЙ</v>
      </c>
      <c r="M26" s="101" t="str">
        <f t="shared" si="9"/>
        <v>НЕВАЛИДНЫЙ</v>
      </c>
      <c r="N26" s="63"/>
      <c r="O26" s="63"/>
      <c r="P26" s="63"/>
      <c r="Q26" s="38"/>
      <c r="R26" s="39"/>
      <c r="S26" s="39"/>
      <c r="T26" s="39"/>
      <c r="U26" s="39"/>
      <c r="V26" s="34"/>
      <c r="W26" s="34"/>
      <c r="X26" s="34"/>
      <c r="Y26" s="37"/>
      <c r="Z26" s="35"/>
      <c r="AA26" s="14"/>
      <c r="AB26" s="16"/>
      <c r="AC26" s="13"/>
      <c r="AD26" s="21"/>
      <c r="AE26" s="21"/>
      <c r="AF26" s="13"/>
      <c r="AG26" s="16"/>
      <c r="AH26" s="16"/>
      <c r="AI26" s="16"/>
      <c r="AJ26" s="14"/>
      <c r="AK26" s="14"/>
    </row>
    <row r="27" spans="1:37" s="11" customFormat="1" ht="15.75" customHeight="1">
      <c r="A27" s="88">
        <v>23</v>
      </c>
      <c r="B27" s="104">
        <f>Расчет!C33</f>
        <v>0</v>
      </c>
      <c r="C27" s="105">
        <f>Расчет!D33</f>
        <v>0</v>
      </c>
      <c r="D27" s="105">
        <f>Расчет!E33</f>
        <v>0</v>
      </c>
      <c r="E27" s="75"/>
      <c r="F27" s="76">
        <f t="shared" si="0"/>
        <v>23</v>
      </c>
      <c r="G27" s="77" t="str">
        <f t="shared" si="10"/>
        <v/>
      </c>
      <c r="H27" s="77" t="str">
        <f t="shared" si="11"/>
        <v/>
      </c>
      <c r="I27" s="63" t="str">
        <f t="shared" si="2"/>
        <v>НЕВАЛИДНЫЙ</v>
      </c>
      <c r="J27" s="78" t="str">
        <f t="shared" si="12"/>
        <v/>
      </c>
      <c r="K27" s="63" t="str">
        <f t="shared" si="8"/>
        <v>НЕВАЛИДНЫЙ</v>
      </c>
      <c r="L27" s="77" t="str">
        <f t="shared" si="16"/>
        <v>НЕВАЛИДНЫЙ</v>
      </c>
      <c r="M27" s="101" t="str">
        <f t="shared" si="9"/>
        <v>НЕВАЛИДНЫЙ</v>
      </c>
      <c r="N27" s="63" t="e">
        <f t="shared" si="5"/>
        <v>#VALUE!</v>
      </c>
      <c r="O27" s="63" t="e">
        <f t="shared" si="6"/>
        <v>#VALUE!</v>
      </c>
      <c r="P27" s="63" t="e">
        <f t="shared" si="7"/>
        <v>#VALUE!</v>
      </c>
      <c r="Q27" s="38"/>
      <c r="R27" s="39"/>
      <c r="S27" s="39"/>
      <c r="T27" s="39"/>
      <c r="U27" s="39"/>
      <c r="V27" s="34"/>
      <c r="W27" s="34"/>
      <c r="X27" s="34"/>
      <c r="Y27" s="37"/>
      <c r="Z27" s="35"/>
      <c r="AA27" s="14"/>
      <c r="AB27" s="16"/>
      <c r="AC27" s="13"/>
      <c r="AE27" s="21"/>
      <c r="AF27" s="13"/>
      <c r="AG27" s="16"/>
      <c r="AH27" s="16"/>
      <c r="AI27" s="16"/>
      <c r="AJ27" s="14"/>
      <c r="AK27" s="14"/>
    </row>
    <row r="28" spans="1:37" s="11" customFormat="1" ht="15.75" customHeight="1">
      <c r="A28" s="88">
        <v>24</v>
      </c>
      <c r="B28" s="104">
        <f>Расчет!C34</f>
        <v>0</v>
      </c>
      <c r="C28" s="105">
        <f>Расчет!D34</f>
        <v>0</v>
      </c>
      <c r="D28" s="105">
        <f>Расчет!E34</f>
        <v>0</v>
      </c>
      <c r="E28" s="75"/>
      <c r="F28" s="76">
        <f t="shared" si="0"/>
        <v>24</v>
      </c>
      <c r="G28" s="77" t="str">
        <f t="shared" si="10"/>
        <v/>
      </c>
      <c r="H28" s="77" t="str">
        <f t="shared" si="11"/>
        <v/>
      </c>
      <c r="I28" s="63" t="str">
        <f t="shared" si="2"/>
        <v>НЕВАЛИДНЫЙ</v>
      </c>
      <c r="J28" s="78" t="str">
        <f t="shared" si="12"/>
        <v/>
      </c>
      <c r="K28" s="63" t="str">
        <f t="shared" si="8"/>
        <v>НЕВАЛИДНЫЙ</v>
      </c>
      <c r="L28" s="77" t="str">
        <f t="shared" si="16"/>
        <v>НЕВАЛИДНЫЙ</v>
      </c>
      <c r="M28" s="101" t="str">
        <f t="shared" si="9"/>
        <v>НЕВАЛИДНЫЙ</v>
      </c>
      <c r="N28" s="63"/>
      <c r="O28" s="63"/>
      <c r="P28" s="63"/>
      <c r="Q28" s="38"/>
      <c r="R28" s="39"/>
      <c r="S28" s="39"/>
      <c r="T28" s="39"/>
      <c r="U28" s="39"/>
      <c r="V28" s="34"/>
      <c r="W28" s="34"/>
      <c r="X28" s="34"/>
      <c r="Y28" s="37"/>
      <c r="Z28" s="35"/>
      <c r="AA28" s="14"/>
      <c r="AB28" s="16"/>
      <c r="AC28" s="13"/>
      <c r="AE28" s="21"/>
      <c r="AF28" s="13"/>
      <c r="AG28" s="16"/>
      <c r="AH28" s="16"/>
      <c r="AI28" s="16"/>
      <c r="AJ28" s="14"/>
      <c r="AK28" s="14"/>
    </row>
    <row r="29" spans="1:37" s="11" customFormat="1" ht="15.75" customHeight="1">
      <c r="A29" s="88">
        <v>25</v>
      </c>
      <c r="B29" s="104">
        <f>Расчет!C35</f>
        <v>0</v>
      </c>
      <c r="C29" s="105">
        <f>Расчет!D35</f>
        <v>0</v>
      </c>
      <c r="D29" s="105">
        <f>Расчет!E35</f>
        <v>0</v>
      </c>
      <c r="E29" s="75"/>
      <c r="F29" s="76">
        <f t="shared" si="0"/>
        <v>25</v>
      </c>
      <c r="G29" s="77" t="str">
        <f t="shared" si="10"/>
        <v/>
      </c>
      <c r="H29" s="77" t="str">
        <f t="shared" si="11"/>
        <v/>
      </c>
      <c r="I29" s="63" t="str">
        <f t="shared" si="2"/>
        <v>НЕВАЛИДНЫЙ</v>
      </c>
      <c r="J29" s="78" t="str">
        <f t="shared" si="12"/>
        <v/>
      </c>
      <c r="K29" s="63" t="str">
        <f t="shared" si="8"/>
        <v>НЕВАЛИДНЫЙ</v>
      </c>
      <c r="L29" s="77" t="str">
        <f t="shared" si="16"/>
        <v>НЕВАЛИДНЫЙ</v>
      </c>
      <c r="M29" s="101" t="str">
        <f t="shared" si="9"/>
        <v>НЕВАЛИДНЫЙ</v>
      </c>
      <c r="N29" s="63" t="e">
        <f t="shared" si="5"/>
        <v>#VALUE!</v>
      </c>
      <c r="O29" s="63" t="e">
        <f t="shared" si="6"/>
        <v>#VALUE!</v>
      </c>
      <c r="P29" s="63" t="e">
        <f t="shared" si="7"/>
        <v>#VALUE!</v>
      </c>
      <c r="Q29" s="38"/>
      <c r="R29" s="39"/>
      <c r="S29" s="39"/>
      <c r="T29" s="39"/>
      <c r="U29" s="39"/>
      <c r="V29" s="34"/>
      <c r="W29" s="34"/>
      <c r="X29" s="34"/>
      <c r="Y29" s="37"/>
      <c r="Z29" s="35"/>
      <c r="AA29" s="14"/>
      <c r="AB29" s="16"/>
      <c r="AC29" s="13"/>
      <c r="AE29" s="21"/>
      <c r="AF29" s="13"/>
      <c r="AG29" s="16"/>
      <c r="AH29" s="16"/>
      <c r="AI29" s="16"/>
      <c r="AJ29" s="14"/>
      <c r="AK29" s="14"/>
    </row>
    <row r="30" spans="1:37" s="11" customFormat="1" ht="15.75" customHeight="1">
      <c r="A30" s="88">
        <v>26</v>
      </c>
      <c r="B30" s="104">
        <f>Расчет!C36</f>
        <v>0</v>
      </c>
      <c r="C30" s="105">
        <f>Расчет!D36</f>
        <v>0</v>
      </c>
      <c r="D30" s="105">
        <f>Расчет!E36</f>
        <v>0</v>
      </c>
      <c r="E30" s="75"/>
      <c r="F30" s="76">
        <f t="shared" si="0"/>
        <v>26</v>
      </c>
      <c r="G30" s="77" t="str">
        <f t="shared" si="10"/>
        <v/>
      </c>
      <c r="H30" s="77" t="str">
        <f t="shared" si="11"/>
        <v/>
      </c>
      <c r="I30" s="63" t="str">
        <f t="shared" si="2"/>
        <v>НЕВАЛИДНЫЙ</v>
      </c>
      <c r="J30" s="78" t="str">
        <f t="shared" si="12"/>
        <v/>
      </c>
      <c r="K30" s="63" t="str">
        <f t="shared" si="8"/>
        <v>НЕВАЛИДНЫЙ</v>
      </c>
      <c r="L30" s="77" t="str">
        <f>IF(ISTEXT(K30)=TRUE,K30,IF(AND(J30=J33,J30=J33)=TRUE,STDEV(I30:I33),IF(AND(J30=J33,J33&lt;&gt;J33,J30&lt;&gt;J29)=TRUE,STDEV(I30:I33),IF(AND(J30&lt;&gt;J29,J30&lt;&gt;J33)=TRUE,"n=1",""))))</f>
        <v>НЕВАЛИДНЫЙ</v>
      </c>
      <c r="M30" s="101" t="str">
        <f t="shared" si="9"/>
        <v>НЕВАЛИДНЫЙ</v>
      </c>
      <c r="N30" s="63"/>
      <c r="O30" s="63"/>
      <c r="P30" s="63"/>
      <c r="Q30" s="38"/>
      <c r="R30" s="39"/>
      <c r="S30" s="39"/>
      <c r="T30" s="39"/>
      <c r="U30" s="39"/>
      <c r="V30" s="34"/>
      <c r="W30" s="34"/>
      <c r="X30" s="34"/>
      <c r="Y30" s="34"/>
      <c r="Z30" s="35"/>
      <c r="AA30" s="14"/>
      <c r="AB30" s="16"/>
      <c r="AC30" s="13"/>
      <c r="AE30" s="21"/>
      <c r="AF30" s="13"/>
      <c r="AG30" s="16"/>
      <c r="AH30" s="16"/>
      <c r="AI30" s="16"/>
      <c r="AJ30" s="14"/>
      <c r="AK30" s="14"/>
    </row>
    <row r="31" spans="1:37" s="11" customFormat="1" ht="15.75" customHeight="1">
      <c r="A31" s="88">
        <v>27</v>
      </c>
      <c r="B31" s="104">
        <f>Расчет!C37</f>
        <v>0</v>
      </c>
      <c r="C31" s="105">
        <f>Расчет!D37</f>
        <v>0</v>
      </c>
      <c r="D31" s="105">
        <f>Расчет!E37</f>
        <v>0</v>
      </c>
      <c r="E31" s="75"/>
      <c r="F31" s="76">
        <f t="shared" si="0"/>
        <v>27</v>
      </c>
      <c r="G31" s="77" t="str">
        <f t="shared" si="10"/>
        <v/>
      </c>
      <c r="H31" s="77" t="str">
        <f t="shared" si="11"/>
        <v/>
      </c>
      <c r="I31" s="63" t="str">
        <f t="shared" si="2"/>
        <v>НЕВАЛИДНЫЙ</v>
      </c>
      <c r="J31" s="78" t="str">
        <f t="shared" si="12"/>
        <v/>
      </c>
      <c r="K31" s="63" t="str">
        <f t="shared" si="8"/>
        <v>НЕВАЛИДНЫЙ</v>
      </c>
      <c r="L31" s="77" t="str">
        <f>IF(ISTEXT(K31)=TRUE,K31,IF(AND(J31=J32,J31=J32)=TRUE,STDEV(I31:I32),IF(AND(J31=J32,J32&lt;&gt;J32,J31&lt;&gt;J20)=TRUE,STDEV(I31:I32),IF(AND(J31&lt;&gt;J20,J31&lt;&gt;J32)=TRUE,"n=1",""))))</f>
        <v>НЕВАЛИДНЫЙ</v>
      </c>
      <c r="M31" s="101" t="str">
        <f t="shared" si="9"/>
        <v>НЕВАЛИДНЫЙ</v>
      </c>
      <c r="N31" s="63" t="e">
        <f t="shared" si="5"/>
        <v>#VALUE!</v>
      </c>
      <c r="O31" s="63" t="e">
        <f t="shared" si="6"/>
        <v>#VALUE!</v>
      </c>
      <c r="P31" s="63" t="e">
        <f t="shared" si="7"/>
        <v>#VALUE!</v>
      </c>
      <c r="Q31" s="38"/>
      <c r="R31" s="39"/>
      <c r="S31" s="39"/>
      <c r="T31" s="39"/>
      <c r="U31" s="39"/>
      <c r="V31" s="34"/>
      <c r="W31" s="34"/>
      <c r="X31" s="34"/>
      <c r="Y31" s="34"/>
      <c r="Z31" s="35"/>
      <c r="AA31" s="14"/>
      <c r="AB31" s="16"/>
      <c r="AC31" s="13"/>
      <c r="AE31" s="21"/>
      <c r="AF31" s="13"/>
      <c r="AG31" s="16"/>
      <c r="AH31" s="16"/>
      <c r="AI31" s="16"/>
      <c r="AJ31" s="14"/>
      <c r="AK31" s="14"/>
    </row>
    <row r="32" spans="1:37" s="11" customFormat="1" ht="15.75" customHeight="1">
      <c r="A32" s="88">
        <v>28</v>
      </c>
      <c r="B32" s="104">
        <f>Расчет!C38</f>
        <v>0</v>
      </c>
      <c r="C32" s="105">
        <f>Расчет!D38</f>
        <v>0</v>
      </c>
      <c r="D32" s="105">
        <f>Расчет!E38</f>
        <v>0</v>
      </c>
      <c r="E32" s="75"/>
      <c r="F32" s="76">
        <f t="shared" si="0"/>
        <v>28</v>
      </c>
      <c r="G32" s="77" t="str">
        <f t="shared" si="10"/>
        <v/>
      </c>
      <c r="H32" s="77" t="str">
        <f t="shared" si="11"/>
        <v/>
      </c>
      <c r="I32" s="63" t="str">
        <f t="shared" si="2"/>
        <v>НЕВАЛИДНЫЙ</v>
      </c>
      <c r="J32" s="78" t="str">
        <f t="shared" si="12"/>
        <v/>
      </c>
      <c r="K32" s="63" t="str">
        <f t="shared" si="8"/>
        <v>НЕВАЛИДНЫЙ</v>
      </c>
      <c r="L32" s="77" t="str">
        <f>IF(ISTEXT(K32)=TRUE,K32,IF(AND(J32=J43,J32=J43)=TRUE,STDEV(I5:I43),IF(AND(J32=J43,J43&lt;&gt;J43,J32&lt;&gt;J31)=TRUE,STDEV(I5:I43),IF(AND(J32&lt;&gt;J31,J32&lt;&gt;J43)=TRUE,"n=1",""))))</f>
        <v>НЕВАЛИДНЫЙ</v>
      </c>
      <c r="M32" s="101" t="str">
        <f t="shared" si="9"/>
        <v>НЕВАЛИДНЫЙ</v>
      </c>
      <c r="N32" s="63"/>
      <c r="O32" s="63"/>
      <c r="P32" s="63"/>
      <c r="Q32" s="38"/>
      <c r="R32" s="39"/>
      <c r="S32" s="39"/>
      <c r="T32" s="39"/>
      <c r="U32" s="39"/>
      <c r="V32" s="34"/>
      <c r="W32" s="34"/>
      <c r="X32" s="34"/>
      <c r="Y32" s="34"/>
      <c r="Z32" s="35"/>
      <c r="AA32" s="14"/>
      <c r="AB32" s="16"/>
      <c r="AC32" s="13"/>
      <c r="AE32" s="21"/>
      <c r="AF32" s="13"/>
      <c r="AG32" s="16"/>
      <c r="AH32" s="16"/>
      <c r="AI32" s="16"/>
      <c r="AJ32" s="14"/>
      <c r="AK32" s="14"/>
    </row>
    <row r="33" spans="1:37" s="11" customFormat="1" ht="15.75" customHeight="1">
      <c r="A33" s="88">
        <v>29</v>
      </c>
      <c r="B33" s="104">
        <f>Расчет!C39</f>
        <v>0</v>
      </c>
      <c r="C33" s="105">
        <f>Расчет!D39</f>
        <v>0</v>
      </c>
      <c r="D33" s="105">
        <f>Расчет!E39</f>
        <v>0</v>
      </c>
      <c r="E33" s="75"/>
      <c r="F33" s="76">
        <f t="shared" si="0"/>
        <v>29</v>
      </c>
      <c r="G33" s="77" t="str">
        <f t="shared" si="10"/>
        <v/>
      </c>
      <c r="H33" s="77" t="str">
        <f t="shared" si="11"/>
        <v/>
      </c>
      <c r="I33" s="63" t="str">
        <f t="shared" si="2"/>
        <v>НЕВАЛИДНЫЙ</v>
      </c>
      <c r="J33" s="78" t="str">
        <f t="shared" si="12"/>
        <v/>
      </c>
      <c r="K33" s="63" t="str">
        <f t="shared" si="8"/>
        <v>НЕВАЛИДНЫЙ</v>
      </c>
      <c r="L33" s="77" t="str">
        <f>IF(ISTEXT(K33)=TRUE,K33,IF(AND(J33=J34,J33=J34)=TRUE,STDEV(I33:I34),IF(AND(J33=J34,J34&lt;&gt;J34,J33&lt;&gt;J30)=TRUE,STDEV(I33:I34),IF(AND(J33&lt;&gt;J30,J33&lt;&gt;J34)=TRUE,"n=1",""))))</f>
        <v>НЕВАЛИДНЫЙ</v>
      </c>
      <c r="M33" s="101" t="str">
        <f t="shared" si="9"/>
        <v>НЕВАЛИДНЫЙ</v>
      </c>
      <c r="N33" s="63" t="e">
        <f t="shared" si="5"/>
        <v>#VALUE!</v>
      </c>
      <c r="O33" s="63" t="e">
        <f t="shared" si="6"/>
        <v>#VALUE!</v>
      </c>
      <c r="P33" s="63" t="e">
        <f t="shared" si="7"/>
        <v>#VALUE!</v>
      </c>
      <c r="Q33" s="38"/>
      <c r="R33" s="39"/>
      <c r="S33" s="39"/>
      <c r="T33" s="39"/>
      <c r="U33" s="39"/>
      <c r="V33" s="34"/>
      <c r="W33" s="34"/>
      <c r="X33" s="34"/>
      <c r="Y33" s="34"/>
      <c r="Z33" s="35"/>
      <c r="AA33" s="14"/>
      <c r="AB33" s="16"/>
      <c r="AC33" s="13"/>
      <c r="AG33" s="16"/>
      <c r="AH33" s="16"/>
      <c r="AI33" s="16"/>
      <c r="AJ33" s="14"/>
      <c r="AK33" s="14"/>
    </row>
    <row r="34" spans="1:37" s="11" customFormat="1" ht="15.75" customHeight="1">
      <c r="A34" s="88">
        <v>30</v>
      </c>
      <c r="B34" s="104">
        <f>Расчет!C40</f>
        <v>0</v>
      </c>
      <c r="C34" s="105">
        <f>Расчет!D40</f>
        <v>0</v>
      </c>
      <c r="D34" s="105">
        <f>Расчет!E40</f>
        <v>0</v>
      </c>
      <c r="E34" s="75"/>
      <c r="F34" s="76">
        <f t="shared" si="0"/>
        <v>30</v>
      </c>
      <c r="G34" s="77" t="str">
        <f t="shared" si="10"/>
        <v/>
      </c>
      <c r="H34" s="77" t="str">
        <f t="shared" si="11"/>
        <v/>
      </c>
      <c r="I34" s="63" t="str">
        <f t="shared" si="2"/>
        <v>НЕВАЛИДНЫЙ</v>
      </c>
      <c r="J34" s="78" t="str">
        <f t="shared" si="12"/>
        <v/>
      </c>
      <c r="K34" s="63" t="str">
        <f t="shared" si="8"/>
        <v>НЕВАЛИДНЫЙ</v>
      </c>
      <c r="L34" s="77" t="str">
        <f t="shared" ref="L34:L36" si="17">IF(ISTEXT(K34)=TRUE,K34,IF(AND(J34=J35,J34=J35)=TRUE,STDEV(I34:I35),IF(AND(J34=J35,J35&lt;&gt;J35,J34&lt;&gt;J33)=TRUE,STDEV(I34:I35),IF(AND(J34&lt;&gt;J33,J34&lt;&gt;J35)=TRUE,"n=1",""))))</f>
        <v>НЕВАЛИДНЫЙ</v>
      </c>
      <c r="M34" s="101" t="str">
        <f t="shared" si="9"/>
        <v>НЕВАЛИДНЫЙ</v>
      </c>
      <c r="N34" s="63"/>
      <c r="O34" s="63"/>
      <c r="P34" s="63"/>
      <c r="Q34" s="38"/>
      <c r="R34" s="39"/>
      <c r="S34" s="39"/>
      <c r="T34" s="39"/>
      <c r="U34" s="39"/>
      <c r="V34" s="34"/>
      <c r="W34" s="34"/>
      <c r="X34" s="34"/>
      <c r="Y34" s="34"/>
      <c r="Z34" s="35"/>
      <c r="AA34" s="14"/>
      <c r="AB34" s="16"/>
      <c r="AC34" s="13"/>
      <c r="AG34" s="16"/>
      <c r="AH34" s="16"/>
      <c r="AI34" s="16"/>
      <c r="AJ34" s="14"/>
      <c r="AK34" s="14"/>
    </row>
    <row r="35" spans="1:37" s="11" customFormat="1" ht="15.75" customHeight="1">
      <c r="A35" s="88">
        <v>31</v>
      </c>
      <c r="B35" s="104">
        <f>Расчет!C41</f>
        <v>0</v>
      </c>
      <c r="C35" s="105">
        <f>Расчет!D41</f>
        <v>0</v>
      </c>
      <c r="D35" s="105">
        <f>Расчет!E41</f>
        <v>0</v>
      </c>
      <c r="E35" s="75"/>
      <c r="F35" s="76">
        <f t="shared" si="0"/>
        <v>31</v>
      </c>
      <c r="G35" s="77" t="str">
        <f t="shared" si="10"/>
        <v/>
      </c>
      <c r="H35" s="77" t="str">
        <f t="shared" si="11"/>
        <v/>
      </c>
      <c r="I35" s="63" t="str">
        <f t="shared" si="2"/>
        <v>НЕВАЛИДНЫЙ</v>
      </c>
      <c r="J35" s="78" t="str">
        <f t="shared" si="12"/>
        <v/>
      </c>
      <c r="K35" s="63" t="str">
        <f t="shared" si="8"/>
        <v>НЕВАЛИДНЫЙ</v>
      </c>
      <c r="L35" s="77" t="str">
        <f t="shared" si="17"/>
        <v>НЕВАЛИДНЫЙ</v>
      </c>
      <c r="M35" s="101" t="str">
        <f t="shared" si="9"/>
        <v>НЕВАЛИДНЫЙ</v>
      </c>
      <c r="N35" s="63" t="e">
        <f t="shared" si="5"/>
        <v>#VALUE!</v>
      </c>
      <c r="O35" s="63" t="e">
        <f t="shared" si="6"/>
        <v>#VALUE!</v>
      </c>
      <c r="P35" s="63" t="e">
        <f t="shared" si="7"/>
        <v>#VALUE!</v>
      </c>
      <c r="Q35" s="38"/>
      <c r="R35" s="39"/>
      <c r="S35" s="39"/>
      <c r="T35" s="39"/>
      <c r="U35" s="39"/>
      <c r="V35" s="34"/>
      <c r="W35" s="34"/>
      <c r="X35" s="34"/>
      <c r="Y35" s="34"/>
      <c r="Z35" s="35"/>
      <c r="AA35" s="14"/>
      <c r="AB35" s="16"/>
      <c r="AC35" s="13"/>
      <c r="AG35" s="16"/>
      <c r="AH35" s="16"/>
      <c r="AI35" s="16"/>
      <c r="AJ35" s="14"/>
      <c r="AK35" s="14"/>
    </row>
    <row r="36" spans="1:37" s="11" customFormat="1" ht="15.75" customHeight="1">
      <c r="A36" s="88">
        <v>32</v>
      </c>
      <c r="B36" s="104">
        <f>Расчет!C42</f>
        <v>0</v>
      </c>
      <c r="C36" s="105">
        <f>Расчет!D42</f>
        <v>0</v>
      </c>
      <c r="D36" s="105">
        <f>Расчет!E42</f>
        <v>0</v>
      </c>
      <c r="E36" s="75"/>
      <c r="F36" s="76">
        <f t="shared" si="0"/>
        <v>32</v>
      </c>
      <c r="G36" s="77" t="str">
        <f t="shared" si="10"/>
        <v/>
      </c>
      <c r="H36" s="77" t="str">
        <f t="shared" si="11"/>
        <v/>
      </c>
      <c r="I36" s="63" t="str">
        <f t="shared" si="2"/>
        <v>НЕВАЛИДНЫЙ</v>
      </c>
      <c r="J36" s="78" t="str">
        <f t="shared" si="12"/>
        <v/>
      </c>
      <c r="K36" s="63" t="str">
        <f t="shared" si="8"/>
        <v>НЕВАЛИДНЫЙ</v>
      </c>
      <c r="L36" s="77" t="str">
        <f t="shared" si="17"/>
        <v>НЕВАЛИДНЫЙ</v>
      </c>
      <c r="M36" s="101" t="str">
        <f t="shared" si="9"/>
        <v>НЕВАЛИДНЫЙ</v>
      </c>
      <c r="N36" s="63"/>
      <c r="O36" s="63"/>
      <c r="P36" s="63"/>
      <c r="Q36" s="38"/>
      <c r="R36" s="39"/>
      <c r="S36" s="39"/>
      <c r="T36" s="39"/>
      <c r="U36" s="39"/>
      <c r="V36" s="34"/>
      <c r="W36" s="34"/>
      <c r="X36" s="34"/>
      <c r="Y36" s="34"/>
      <c r="Z36" s="35"/>
      <c r="AA36" s="14"/>
      <c r="AB36" s="16"/>
      <c r="AC36" s="13"/>
      <c r="AG36" s="16"/>
      <c r="AH36" s="16"/>
      <c r="AI36" s="16"/>
      <c r="AJ36" s="14"/>
      <c r="AK36" s="14"/>
    </row>
    <row r="37" spans="1:37" s="11" customFormat="1" ht="15.75" customHeight="1">
      <c r="A37" s="88">
        <v>33</v>
      </c>
      <c r="B37" s="104">
        <f>Расчет!C43</f>
        <v>0</v>
      </c>
      <c r="C37" s="105">
        <f>Расчет!D43</f>
        <v>0</v>
      </c>
      <c r="D37" s="105">
        <f>Расчет!E43</f>
        <v>0</v>
      </c>
      <c r="E37" s="75"/>
      <c r="F37" s="76">
        <f t="shared" si="0"/>
        <v>33</v>
      </c>
      <c r="G37" s="77" t="str">
        <f t="shared" si="10"/>
        <v/>
      </c>
      <c r="H37" s="77" t="str">
        <f t="shared" si="11"/>
        <v/>
      </c>
      <c r="I37" s="63" t="str">
        <f t="shared" si="2"/>
        <v>НЕВАЛИДНЫЙ</v>
      </c>
      <c r="J37" s="78" t="str">
        <f t="shared" si="12"/>
        <v/>
      </c>
      <c r="K37" s="63" t="str">
        <f t="shared" si="8"/>
        <v>НЕВАЛИДНЫЙ</v>
      </c>
      <c r="L37" s="77" t="str">
        <f>IF(ISTEXT(K37)=TRUE,K37,IF(AND(J37=J38,J37=J38)=TRUE,STDEV(I37:I38),IF(AND(J37=J38,J38&lt;&gt;J38,J37&lt;&gt;J36)=TRUE,STDEV(I37:I38),IF(AND(J37&lt;&gt;J36,J37&lt;&gt;J38)=TRUE,"n=1",""))))</f>
        <v>НЕВАЛИДНЫЙ</v>
      </c>
      <c r="M37" s="101" t="str">
        <f t="shared" si="9"/>
        <v>НЕВАЛИДНЫЙ</v>
      </c>
      <c r="N37" s="63" t="e">
        <f t="shared" si="5"/>
        <v>#VALUE!</v>
      </c>
      <c r="O37" s="63" t="e">
        <f t="shared" si="6"/>
        <v>#VALUE!</v>
      </c>
      <c r="P37" s="63" t="e">
        <f t="shared" si="7"/>
        <v>#VALUE!</v>
      </c>
      <c r="Q37" s="38"/>
      <c r="R37" s="39"/>
      <c r="S37" s="39"/>
      <c r="T37" s="39"/>
      <c r="U37" s="39"/>
      <c r="V37" s="34"/>
      <c r="W37" s="34"/>
      <c r="X37" s="34"/>
      <c r="Y37" s="34"/>
      <c r="Z37" s="35"/>
      <c r="AA37" s="14"/>
      <c r="AB37" s="16"/>
      <c r="AC37" s="13"/>
      <c r="AG37" s="16"/>
      <c r="AH37" s="16"/>
      <c r="AI37" s="16"/>
      <c r="AJ37" s="14"/>
      <c r="AK37" s="14"/>
    </row>
    <row r="38" spans="1:37" s="11" customFormat="1" ht="15.75" customHeight="1">
      <c r="A38" s="88">
        <v>34</v>
      </c>
      <c r="B38" s="104">
        <f>Расчет!C44</f>
        <v>0</v>
      </c>
      <c r="C38" s="105">
        <f>Расчет!D44</f>
        <v>0</v>
      </c>
      <c r="D38" s="105">
        <f>Расчет!E44</f>
        <v>0</v>
      </c>
      <c r="E38" s="75"/>
      <c r="F38" s="76">
        <f t="shared" si="0"/>
        <v>34</v>
      </c>
      <c r="G38" s="77" t="str">
        <f t="shared" si="10"/>
        <v/>
      </c>
      <c r="H38" s="77" t="str">
        <f t="shared" si="11"/>
        <v/>
      </c>
      <c r="I38" s="63" t="str">
        <f t="shared" si="2"/>
        <v>НЕВАЛИДНЫЙ</v>
      </c>
      <c r="J38" s="78" t="str">
        <f t="shared" si="12"/>
        <v/>
      </c>
      <c r="K38" s="63" t="str">
        <f t="shared" si="8"/>
        <v>НЕВАЛИДНЫЙ</v>
      </c>
      <c r="L38" s="77" t="str">
        <f>IF(ISTEXT(K38)=TRUE,K38,IF(AND(J38=J39,J38=J39)=TRUE,STDEV(I38:I39),IF(AND(J38=J39,J39&lt;&gt;J39,J38&lt;&gt;J37)=TRUE,STDEV(I38:I39),IF(AND(J38&lt;&gt;J37,J38&lt;&gt;J39)=TRUE,"n=1",""))))</f>
        <v>НЕВАЛИДНЫЙ</v>
      </c>
      <c r="M38" s="101" t="str">
        <f>IF(ISNUMBER(K38)=TRUE,10^(TREND($Y$7:$Y$9,$Z$7:$Z$9,K38)),IF(ISTEXT(K38)=TRUE,K38,""))</f>
        <v>НЕВАЛИДНЫЙ</v>
      </c>
      <c r="N38" s="63"/>
      <c r="O38" s="63"/>
      <c r="P38" s="63"/>
      <c r="Q38" s="38"/>
      <c r="R38" s="39"/>
      <c r="S38" s="39"/>
      <c r="T38" s="39"/>
      <c r="U38" s="39"/>
      <c r="V38" s="34"/>
      <c r="W38" s="34"/>
      <c r="X38" s="34"/>
      <c r="Y38" s="34"/>
      <c r="Z38" s="35"/>
      <c r="AA38" s="14"/>
      <c r="AB38" s="16"/>
      <c r="AC38" s="13"/>
      <c r="AG38" s="16"/>
      <c r="AH38" s="16"/>
      <c r="AI38" s="16"/>
      <c r="AJ38" s="14"/>
      <c r="AK38" s="14"/>
    </row>
    <row r="39" spans="1:37" s="11" customFormat="1" ht="15.75" customHeight="1">
      <c r="A39" s="88">
        <v>35</v>
      </c>
      <c r="B39" s="104">
        <f>Расчет!C45</f>
        <v>0</v>
      </c>
      <c r="C39" s="105">
        <f>Расчет!D45</f>
        <v>0</v>
      </c>
      <c r="D39" s="105">
        <f>Расчет!E45</f>
        <v>0</v>
      </c>
      <c r="E39" s="75"/>
      <c r="F39" s="76">
        <f t="shared" si="0"/>
        <v>35</v>
      </c>
      <c r="G39" s="77" t="str">
        <f t="shared" si="10"/>
        <v/>
      </c>
      <c r="H39" s="77" t="str">
        <f t="shared" si="11"/>
        <v/>
      </c>
      <c r="I39" s="63" t="str">
        <f t="shared" si="2"/>
        <v>НЕВАЛИДНЫЙ</v>
      </c>
      <c r="J39" s="78" t="str">
        <f t="shared" si="12"/>
        <v/>
      </c>
      <c r="K39" s="63" t="str">
        <f t="shared" si="8"/>
        <v>НЕВАЛИДНЫЙ</v>
      </c>
      <c r="L39" s="77" t="str">
        <f>IF(ISTEXT(K39)=TRUE,K39,IF(AND(J39=J40,J39=J40)=TRUE,STDEV(I39:I40),IF(AND(J39=J40,J40&lt;&gt;J40,J39&lt;&gt;J38)=TRUE,STDEV(I39:I40),IF(AND(J39&lt;&gt;J38,J39&lt;&gt;J40)=TRUE,"n=1",""))))</f>
        <v>НЕВАЛИДНЫЙ</v>
      </c>
      <c r="M39" s="101" t="str">
        <f t="shared" si="9"/>
        <v>НЕВАЛИДНЫЙ</v>
      </c>
      <c r="N39" s="63" t="e">
        <f t="shared" si="5"/>
        <v>#VALUE!</v>
      </c>
      <c r="O39" s="63" t="e">
        <f t="shared" si="6"/>
        <v>#VALUE!</v>
      </c>
      <c r="P39" s="63" t="e">
        <f t="shared" si="7"/>
        <v>#VALUE!</v>
      </c>
      <c r="Q39" s="38"/>
      <c r="R39" s="39"/>
      <c r="S39" s="39"/>
      <c r="T39" s="39"/>
      <c r="U39" s="39"/>
      <c r="V39" s="34"/>
      <c r="W39" s="34"/>
      <c r="X39" s="34"/>
      <c r="Y39" s="34"/>
      <c r="Z39" s="35"/>
      <c r="AA39" s="14"/>
      <c r="AB39" s="16"/>
      <c r="AC39" s="13"/>
      <c r="AG39" s="16"/>
      <c r="AH39" s="16"/>
      <c r="AI39" s="16"/>
      <c r="AJ39" s="14"/>
      <c r="AK39" s="14"/>
    </row>
    <row r="40" spans="1:37" s="11" customFormat="1" ht="15.75" customHeight="1">
      <c r="A40" s="88">
        <v>36</v>
      </c>
      <c r="B40" s="104">
        <f>Расчет!C46</f>
        <v>0</v>
      </c>
      <c r="C40" s="105">
        <f>Расчет!D46</f>
        <v>0</v>
      </c>
      <c r="D40" s="105">
        <f>Расчет!E46</f>
        <v>0</v>
      </c>
      <c r="E40" s="75"/>
      <c r="F40" s="76">
        <f t="shared" si="0"/>
        <v>36</v>
      </c>
      <c r="G40" s="77" t="str">
        <f t="shared" si="10"/>
        <v/>
      </c>
      <c r="H40" s="77" t="str">
        <f t="shared" si="11"/>
        <v/>
      </c>
      <c r="I40" s="63" t="str">
        <f t="shared" si="2"/>
        <v>НЕВАЛИДНЫЙ</v>
      </c>
      <c r="J40" s="78" t="str">
        <f t="shared" si="12"/>
        <v/>
      </c>
      <c r="K40" s="63" t="str">
        <f t="shared" si="8"/>
        <v>НЕВАЛИДНЫЙ</v>
      </c>
      <c r="L40" s="77" t="str">
        <f>IF(ISTEXT(K40)=TRUE,K40,IF(AND(J40=J41,J40=J41)=TRUE,STDEV(I40:I41),IF(AND(J40=J41,J41&lt;&gt;J41,J40&lt;&gt;J39)=TRUE,STDEV(I40:I41),IF(AND(J40&lt;&gt;J39,J40&lt;&gt;J41)=TRUE,"n=1",""))))</f>
        <v>НЕВАЛИДНЫЙ</v>
      </c>
      <c r="M40" s="101" t="str">
        <f t="shared" si="9"/>
        <v>НЕВАЛИДНЫЙ</v>
      </c>
      <c r="N40" s="63"/>
      <c r="O40" s="63"/>
      <c r="P40" s="63"/>
      <c r="Q40" s="38"/>
      <c r="R40" s="39"/>
      <c r="S40" s="39"/>
      <c r="T40" s="39"/>
      <c r="U40" s="39"/>
      <c r="V40" s="34"/>
      <c r="W40" s="34"/>
      <c r="X40" s="34"/>
      <c r="Y40" s="34"/>
      <c r="Z40" s="35"/>
      <c r="AA40" s="14"/>
      <c r="AB40" s="16"/>
      <c r="AC40" s="13"/>
      <c r="AG40" s="16"/>
      <c r="AH40" s="16"/>
      <c r="AI40" s="16"/>
      <c r="AJ40" s="14"/>
      <c r="AK40" s="14"/>
    </row>
    <row r="41" spans="1:37" s="11" customFormat="1" ht="15.75" customHeight="1">
      <c r="A41" s="88">
        <v>37</v>
      </c>
      <c r="B41" s="104">
        <f>Расчет!C47</f>
        <v>0</v>
      </c>
      <c r="C41" s="105">
        <f>Расчет!D47</f>
        <v>0</v>
      </c>
      <c r="D41" s="105">
        <f>Расчет!E47</f>
        <v>0</v>
      </c>
      <c r="E41" s="75"/>
      <c r="F41" s="76">
        <f t="shared" si="0"/>
        <v>37</v>
      </c>
      <c r="G41" s="77" t="str">
        <f t="shared" si="10"/>
        <v/>
      </c>
      <c r="H41" s="77" t="str">
        <f t="shared" si="11"/>
        <v/>
      </c>
      <c r="I41" s="63" t="str">
        <f t="shared" si="2"/>
        <v>НЕВАЛИДНЫЙ</v>
      </c>
      <c r="J41" s="78" t="str">
        <f t="shared" si="12"/>
        <v/>
      </c>
      <c r="K41" s="63" t="str">
        <f t="shared" si="8"/>
        <v>НЕВАЛИДНЫЙ</v>
      </c>
      <c r="L41" s="77" t="str">
        <f>IF(ISTEXT(K41)=TRUE,K41,IF(AND(J41=J42,J41=J42)=TRUE,STDEV(I41:I42),IF(AND(J41=J42,J42&lt;&gt;J42,J41&lt;&gt;J40)=TRUE,STDEV(I41:I42),IF(AND(J41&lt;&gt;J40,J41&lt;&gt;J42)=TRUE,"n=1",""))))</f>
        <v>НЕВАЛИДНЫЙ</v>
      </c>
      <c r="M41" s="101" t="str">
        <f t="shared" si="9"/>
        <v>НЕВАЛИДНЫЙ</v>
      </c>
      <c r="N41" s="63" t="e">
        <f t="shared" si="5"/>
        <v>#VALUE!</v>
      </c>
      <c r="O41" s="63" t="e">
        <f t="shared" si="6"/>
        <v>#VALUE!</v>
      </c>
      <c r="P41" s="63" t="e">
        <f t="shared" si="7"/>
        <v>#VALUE!</v>
      </c>
      <c r="Q41" s="38"/>
      <c r="R41" s="39"/>
      <c r="S41" s="39"/>
      <c r="T41" s="39"/>
      <c r="U41" s="39"/>
      <c r="V41" s="34"/>
      <c r="W41" s="34"/>
      <c r="X41" s="34"/>
      <c r="Y41" s="34"/>
      <c r="Z41" s="35"/>
      <c r="AA41" s="14"/>
      <c r="AB41" s="16"/>
      <c r="AC41" s="13"/>
      <c r="AG41" s="16"/>
      <c r="AH41" s="16"/>
      <c r="AI41" s="16"/>
      <c r="AJ41" s="14"/>
      <c r="AK41" s="14"/>
    </row>
    <row r="42" spans="1:37" s="11" customFormat="1" ht="15.75" customHeight="1">
      <c r="A42" s="88">
        <v>38</v>
      </c>
      <c r="B42" s="104">
        <f>Расчет!C48</f>
        <v>0</v>
      </c>
      <c r="C42" s="105">
        <f>Расчет!D48</f>
        <v>0</v>
      </c>
      <c r="D42" s="105">
        <f>Расчет!E48</f>
        <v>0</v>
      </c>
      <c r="E42" s="75"/>
      <c r="F42" s="76">
        <f t="shared" si="0"/>
        <v>38</v>
      </c>
      <c r="G42" s="77" t="str">
        <f t="shared" si="10"/>
        <v/>
      </c>
      <c r="H42" s="77" t="str">
        <f t="shared" si="11"/>
        <v/>
      </c>
      <c r="I42" s="63" t="str">
        <f t="shared" si="2"/>
        <v>НЕВАЛИДНЫЙ</v>
      </c>
      <c r="J42" s="78" t="str">
        <f t="shared" si="12"/>
        <v/>
      </c>
      <c r="K42" s="63" t="str">
        <f t="shared" si="8"/>
        <v>НЕВАЛИДНЫЙ</v>
      </c>
      <c r="L42" s="77" t="str">
        <f t="shared" ref="L42:L98" si="18">IF(ISTEXT(K42)=TRUE,K42,IF(AND(J42=J43,J42=J43)=TRUE,STDEV(I42:I43),IF(AND(J42=J43,J43&lt;&gt;J43,J42&lt;&gt;J41)=TRUE,STDEV(I42:I43),IF(AND(J42&lt;&gt;J41,J42&lt;&gt;J43)=TRUE,"n=1",""))))</f>
        <v>НЕВАЛИДНЫЙ</v>
      </c>
      <c r="M42" s="101" t="str">
        <f t="shared" si="9"/>
        <v>НЕВАЛИДНЫЙ</v>
      </c>
      <c r="N42" s="63"/>
      <c r="O42" s="63"/>
      <c r="P42" s="63"/>
      <c r="Q42" s="38"/>
      <c r="R42" s="39"/>
      <c r="S42" s="39"/>
      <c r="T42" s="39"/>
      <c r="U42" s="39"/>
      <c r="V42" s="34"/>
      <c r="W42" s="34"/>
      <c r="X42" s="34"/>
      <c r="Y42" s="34"/>
      <c r="Z42" s="35"/>
      <c r="AA42" s="14"/>
      <c r="AB42" s="16"/>
      <c r="AC42" s="13"/>
      <c r="AG42" s="16"/>
      <c r="AH42" s="16"/>
      <c r="AI42" s="16"/>
      <c r="AJ42" s="14"/>
      <c r="AK42" s="14"/>
    </row>
    <row r="43" spans="1:37" s="11" customFormat="1" ht="15.75" customHeight="1">
      <c r="A43" s="88">
        <v>39</v>
      </c>
      <c r="B43" s="104">
        <f>Расчет!C49</f>
        <v>0</v>
      </c>
      <c r="C43" s="105">
        <f>Расчет!D49</f>
        <v>0</v>
      </c>
      <c r="D43" s="105">
        <f>Расчет!E49</f>
        <v>0</v>
      </c>
      <c r="E43" s="75"/>
      <c r="F43" s="76">
        <f t="shared" si="0"/>
        <v>39</v>
      </c>
      <c r="G43" s="77" t="str">
        <f t="shared" si="10"/>
        <v/>
      </c>
      <c r="H43" s="77" t="str">
        <f t="shared" si="11"/>
        <v/>
      </c>
      <c r="I43" s="63" t="str">
        <f t="shared" si="2"/>
        <v>НЕВАЛИДНЫЙ</v>
      </c>
      <c r="J43" s="78" t="str">
        <f t="shared" si="12"/>
        <v/>
      </c>
      <c r="K43" s="63" t="str">
        <f t="shared" si="8"/>
        <v>НЕВАЛИДНЫЙ</v>
      </c>
      <c r="L43" s="77" t="str">
        <f t="shared" si="18"/>
        <v>НЕВАЛИДНЫЙ</v>
      </c>
      <c r="M43" s="101" t="str">
        <f t="shared" si="9"/>
        <v>НЕВАЛИДНЫЙ</v>
      </c>
      <c r="N43" s="63" t="e">
        <f t="shared" si="5"/>
        <v>#VALUE!</v>
      </c>
      <c r="O43" s="63" t="e">
        <f t="shared" si="6"/>
        <v>#VALUE!</v>
      </c>
      <c r="P43" s="63" t="e">
        <f t="shared" si="7"/>
        <v>#VALUE!</v>
      </c>
      <c r="Q43" s="38"/>
      <c r="R43" s="39"/>
      <c r="S43" s="39"/>
      <c r="T43" s="39"/>
      <c r="U43" s="39"/>
      <c r="V43" s="34"/>
      <c r="W43" s="34"/>
      <c r="X43" s="34"/>
      <c r="Y43" s="34"/>
      <c r="Z43" s="35"/>
      <c r="AA43" s="14"/>
      <c r="AB43" s="16"/>
      <c r="AC43" s="13"/>
      <c r="AG43" s="16"/>
      <c r="AH43" s="16"/>
      <c r="AI43" s="16"/>
      <c r="AJ43" s="14"/>
      <c r="AK43" s="14"/>
    </row>
    <row r="44" spans="1:37" s="11" customFormat="1" ht="15.75" customHeight="1">
      <c r="A44" s="88">
        <v>40</v>
      </c>
      <c r="B44" s="104">
        <f>Расчет!C50</f>
        <v>0</v>
      </c>
      <c r="C44" s="105">
        <f>Расчет!D50</f>
        <v>0</v>
      </c>
      <c r="D44" s="105">
        <f>Расчет!E50</f>
        <v>0</v>
      </c>
      <c r="E44" s="75"/>
      <c r="F44" s="76">
        <f t="shared" si="0"/>
        <v>40</v>
      </c>
      <c r="G44" s="77" t="str">
        <f t="shared" si="10"/>
        <v/>
      </c>
      <c r="H44" s="77" t="str">
        <f t="shared" si="11"/>
        <v/>
      </c>
      <c r="I44" s="63" t="str">
        <f t="shared" si="2"/>
        <v>НЕВАЛИДНЫЙ</v>
      </c>
      <c r="J44" s="78" t="str">
        <f t="shared" si="12"/>
        <v/>
      </c>
      <c r="K44" s="63" t="str">
        <f t="shared" si="8"/>
        <v>НЕВАЛИДНЫЙ</v>
      </c>
      <c r="L44" s="77" t="str">
        <f t="shared" si="18"/>
        <v>НЕВАЛИДНЫЙ</v>
      </c>
      <c r="M44" s="101" t="str">
        <f t="shared" si="9"/>
        <v>НЕВАЛИДНЫЙ</v>
      </c>
      <c r="N44" s="63"/>
      <c r="O44" s="63"/>
      <c r="P44" s="63"/>
      <c r="Q44" s="38"/>
      <c r="R44" s="39"/>
      <c r="S44" s="39"/>
      <c r="T44" s="39"/>
      <c r="U44" s="39"/>
      <c r="V44" s="34"/>
      <c r="W44" s="34"/>
      <c r="X44" s="34"/>
      <c r="Y44" s="34"/>
      <c r="Z44" s="35"/>
      <c r="AA44" s="14"/>
      <c r="AB44" s="16"/>
      <c r="AC44" s="13"/>
      <c r="AG44" s="16"/>
      <c r="AH44" s="16"/>
      <c r="AI44" s="16"/>
      <c r="AJ44" s="14"/>
      <c r="AK44" s="14"/>
    </row>
    <row r="45" spans="1:37" s="11" customFormat="1" ht="15.75" customHeight="1">
      <c r="A45" s="88">
        <v>41</v>
      </c>
      <c r="B45" s="104">
        <f>Расчет!C51</f>
        <v>0</v>
      </c>
      <c r="C45" s="105">
        <f>Расчет!D51</f>
        <v>0</v>
      </c>
      <c r="D45" s="105">
        <f>Расчет!E51</f>
        <v>0</v>
      </c>
      <c r="E45" s="75"/>
      <c r="F45" s="76">
        <f t="shared" si="0"/>
        <v>41</v>
      </c>
      <c r="G45" s="77" t="str">
        <f t="shared" si="10"/>
        <v/>
      </c>
      <c r="H45" s="77" t="str">
        <f t="shared" si="11"/>
        <v/>
      </c>
      <c r="I45" s="63" t="str">
        <f t="shared" si="2"/>
        <v>НЕВАЛИДНЫЙ</v>
      </c>
      <c r="J45" s="78" t="str">
        <f t="shared" si="12"/>
        <v/>
      </c>
      <c r="K45" s="63" t="str">
        <f t="shared" si="8"/>
        <v>НЕВАЛИДНЫЙ</v>
      </c>
      <c r="L45" s="77" t="str">
        <f t="shared" si="18"/>
        <v>НЕВАЛИДНЫЙ</v>
      </c>
      <c r="M45" s="101" t="str">
        <f t="shared" si="9"/>
        <v>НЕВАЛИДНЫЙ</v>
      </c>
      <c r="N45" s="63" t="e">
        <f t="shared" si="5"/>
        <v>#VALUE!</v>
      </c>
      <c r="O45" s="63" t="e">
        <f t="shared" si="6"/>
        <v>#VALUE!</v>
      </c>
      <c r="P45" s="63" t="e">
        <f t="shared" si="7"/>
        <v>#VALUE!</v>
      </c>
      <c r="Q45" s="38"/>
      <c r="R45" s="39"/>
      <c r="S45" s="39"/>
      <c r="T45" s="39"/>
      <c r="U45" s="39"/>
      <c r="V45" s="34"/>
      <c r="W45" s="34"/>
      <c r="X45" s="34"/>
      <c r="Y45" s="34"/>
      <c r="Z45" s="35"/>
      <c r="AA45" s="14"/>
      <c r="AB45" s="16"/>
      <c r="AC45" s="13"/>
      <c r="AG45" s="16"/>
      <c r="AH45" s="16"/>
      <c r="AI45" s="16"/>
      <c r="AJ45" s="14"/>
      <c r="AK45" s="14"/>
    </row>
    <row r="46" spans="1:37" s="11" customFormat="1" ht="15.75" customHeight="1">
      <c r="A46" s="88">
        <v>42</v>
      </c>
      <c r="B46" s="104">
        <f>Расчет!C52</f>
        <v>0</v>
      </c>
      <c r="C46" s="105">
        <f>Расчет!D52</f>
        <v>0</v>
      </c>
      <c r="D46" s="105">
        <f>Расчет!E52</f>
        <v>0</v>
      </c>
      <c r="E46" s="75"/>
      <c r="F46" s="76">
        <f t="shared" si="0"/>
        <v>42</v>
      </c>
      <c r="G46" s="77" t="str">
        <f t="shared" si="10"/>
        <v/>
      </c>
      <c r="H46" s="77" t="str">
        <f t="shared" si="11"/>
        <v/>
      </c>
      <c r="I46" s="63" t="str">
        <f t="shared" si="2"/>
        <v>НЕВАЛИДНЫЙ</v>
      </c>
      <c r="J46" s="78" t="str">
        <f t="shared" si="12"/>
        <v/>
      </c>
      <c r="K46" s="63" t="str">
        <f t="shared" si="8"/>
        <v>НЕВАЛИДНЫЙ</v>
      </c>
      <c r="L46" s="77" t="str">
        <f t="shared" si="18"/>
        <v>НЕВАЛИДНЫЙ</v>
      </c>
      <c r="M46" s="101" t="str">
        <f t="shared" si="9"/>
        <v>НЕВАЛИДНЫЙ</v>
      </c>
      <c r="N46" s="63"/>
      <c r="O46" s="63"/>
      <c r="P46" s="63"/>
      <c r="Q46" s="38"/>
      <c r="R46" s="39"/>
      <c r="S46" s="39"/>
      <c r="T46" s="39"/>
      <c r="U46" s="39"/>
      <c r="V46" s="34"/>
      <c r="W46" s="34"/>
      <c r="X46" s="34"/>
      <c r="Y46" s="34"/>
      <c r="Z46" s="35"/>
      <c r="AA46" s="14"/>
      <c r="AB46" s="16"/>
      <c r="AC46" s="13"/>
      <c r="AG46" s="16"/>
      <c r="AH46" s="16"/>
      <c r="AI46" s="16"/>
      <c r="AJ46" s="14"/>
      <c r="AK46" s="14"/>
    </row>
    <row r="47" spans="1:37" s="11" customFormat="1" ht="15.75" customHeight="1">
      <c r="A47" s="88">
        <v>43</v>
      </c>
      <c r="B47" s="104">
        <f>Расчет!C53</f>
        <v>0</v>
      </c>
      <c r="C47" s="105">
        <f>Расчет!D53</f>
        <v>0</v>
      </c>
      <c r="D47" s="105">
        <f>Расчет!E53</f>
        <v>0</v>
      </c>
      <c r="E47" s="75"/>
      <c r="F47" s="76">
        <f t="shared" si="0"/>
        <v>43</v>
      </c>
      <c r="G47" s="77" t="str">
        <f t="shared" si="10"/>
        <v/>
      </c>
      <c r="H47" s="77" t="str">
        <f t="shared" si="11"/>
        <v/>
      </c>
      <c r="I47" s="63" t="str">
        <f t="shared" si="2"/>
        <v>НЕВАЛИДНЫЙ</v>
      </c>
      <c r="J47" s="78" t="str">
        <f t="shared" si="12"/>
        <v/>
      </c>
      <c r="K47" s="63" t="str">
        <f t="shared" si="8"/>
        <v>НЕВАЛИДНЫЙ</v>
      </c>
      <c r="L47" s="77" t="str">
        <f t="shared" si="18"/>
        <v>НЕВАЛИДНЫЙ</v>
      </c>
      <c r="M47" s="101" t="str">
        <f t="shared" si="9"/>
        <v>НЕВАЛИДНЫЙ</v>
      </c>
      <c r="N47" s="63" t="e">
        <f t="shared" si="5"/>
        <v>#VALUE!</v>
      </c>
      <c r="O47" s="63" t="e">
        <f t="shared" si="6"/>
        <v>#VALUE!</v>
      </c>
      <c r="P47" s="63" t="e">
        <f t="shared" si="7"/>
        <v>#VALUE!</v>
      </c>
      <c r="Q47" s="38"/>
      <c r="R47" s="39"/>
      <c r="S47" s="39"/>
      <c r="T47" s="39"/>
      <c r="U47" s="39"/>
      <c r="V47" s="34"/>
      <c r="W47" s="34"/>
      <c r="X47" s="34"/>
      <c r="Y47" s="34"/>
      <c r="Z47" s="35"/>
      <c r="AA47" s="14"/>
      <c r="AB47" s="16"/>
      <c r="AC47" s="13"/>
      <c r="AG47" s="16"/>
      <c r="AH47" s="16"/>
      <c r="AI47" s="16"/>
      <c r="AJ47" s="14"/>
      <c r="AK47" s="14"/>
    </row>
    <row r="48" spans="1:37" s="11" customFormat="1" ht="15.75" customHeight="1">
      <c r="A48" s="88">
        <v>44</v>
      </c>
      <c r="B48" s="104">
        <f>Расчет!C54</f>
        <v>0</v>
      </c>
      <c r="C48" s="105">
        <f>Расчет!D54</f>
        <v>0</v>
      </c>
      <c r="D48" s="105">
        <f>Расчет!E54</f>
        <v>0</v>
      </c>
      <c r="E48" s="75"/>
      <c r="F48" s="76">
        <f t="shared" si="0"/>
        <v>44</v>
      </c>
      <c r="G48" s="77" t="str">
        <f t="shared" si="10"/>
        <v/>
      </c>
      <c r="H48" s="77" t="str">
        <f t="shared" si="11"/>
        <v/>
      </c>
      <c r="I48" s="63" t="str">
        <f t="shared" si="2"/>
        <v>НЕВАЛИДНЫЙ</v>
      </c>
      <c r="J48" s="78" t="str">
        <f t="shared" si="12"/>
        <v/>
      </c>
      <c r="K48" s="63" t="str">
        <f t="shared" si="8"/>
        <v>НЕВАЛИДНЫЙ</v>
      </c>
      <c r="L48" s="77" t="str">
        <f t="shared" si="18"/>
        <v>НЕВАЛИДНЫЙ</v>
      </c>
      <c r="M48" s="101" t="str">
        <f t="shared" si="9"/>
        <v>НЕВАЛИДНЫЙ</v>
      </c>
      <c r="N48" s="63"/>
      <c r="O48" s="63"/>
      <c r="P48" s="63"/>
      <c r="Q48" s="38"/>
      <c r="R48" s="39"/>
      <c r="S48" s="39"/>
      <c r="T48" s="39"/>
      <c r="U48" s="39"/>
      <c r="V48" s="34"/>
      <c r="W48" s="34"/>
      <c r="X48" s="34"/>
      <c r="Y48" s="34"/>
      <c r="Z48" s="35"/>
      <c r="AA48" s="14"/>
      <c r="AB48" s="16"/>
      <c r="AC48" s="13"/>
      <c r="AG48" s="16"/>
      <c r="AH48" s="16"/>
      <c r="AI48" s="16"/>
      <c r="AJ48" s="14"/>
      <c r="AK48" s="14"/>
    </row>
    <row r="49" spans="1:37" s="11" customFormat="1" ht="15.75" customHeight="1">
      <c r="A49" s="88">
        <v>45</v>
      </c>
      <c r="B49" s="104">
        <f>Расчет!C55</f>
        <v>0</v>
      </c>
      <c r="C49" s="105">
        <f>Расчет!D55</f>
        <v>0</v>
      </c>
      <c r="D49" s="105">
        <f>Расчет!E55</f>
        <v>0</v>
      </c>
      <c r="E49" s="75"/>
      <c r="F49" s="76">
        <f t="shared" si="0"/>
        <v>45</v>
      </c>
      <c r="G49" s="77" t="str">
        <f t="shared" si="10"/>
        <v/>
      </c>
      <c r="H49" s="77" t="str">
        <f t="shared" si="11"/>
        <v/>
      </c>
      <c r="I49" s="63" t="str">
        <f t="shared" si="2"/>
        <v>НЕВАЛИДНЫЙ</v>
      </c>
      <c r="J49" s="78" t="str">
        <f t="shared" si="12"/>
        <v/>
      </c>
      <c r="K49" s="63" t="str">
        <f t="shared" si="8"/>
        <v>НЕВАЛИДНЫЙ</v>
      </c>
      <c r="L49" s="77" t="str">
        <f t="shared" si="18"/>
        <v>НЕВАЛИДНЫЙ</v>
      </c>
      <c r="M49" s="101" t="str">
        <f t="shared" si="9"/>
        <v>НЕВАЛИДНЫЙ</v>
      </c>
      <c r="N49" s="63" t="e">
        <f t="shared" si="5"/>
        <v>#VALUE!</v>
      </c>
      <c r="O49" s="63" t="e">
        <f t="shared" si="6"/>
        <v>#VALUE!</v>
      </c>
      <c r="P49" s="63" t="e">
        <f t="shared" si="7"/>
        <v>#VALUE!</v>
      </c>
      <c r="Q49" s="38"/>
      <c r="R49" s="39"/>
      <c r="S49" s="39"/>
      <c r="T49" s="39"/>
      <c r="U49" s="39"/>
      <c r="V49" s="34"/>
      <c r="W49" s="34"/>
      <c r="X49" s="34"/>
      <c r="Y49" s="34"/>
      <c r="Z49" s="35"/>
      <c r="AA49" s="14"/>
      <c r="AB49" s="16"/>
      <c r="AC49" s="13"/>
      <c r="AG49" s="16"/>
      <c r="AH49" s="16"/>
      <c r="AI49" s="16"/>
      <c r="AJ49" s="14"/>
      <c r="AK49" s="14"/>
    </row>
    <row r="50" spans="1:37" s="11" customFormat="1" ht="15.75" customHeight="1">
      <c r="A50" s="88">
        <v>46</v>
      </c>
      <c r="B50" s="104">
        <f>Расчет!C56</f>
        <v>0</v>
      </c>
      <c r="C50" s="105">
        <f>Расчет!D56</f>
        <v>0</v>
      </c>
      <c r="D50" s="105">
        <f>Расчет!E56</f>
        <v>0</v>
      </c>
      <c r="E50" s="75"/>
      <c r="F50" s="76">
        <f t="shared" si="0"/>
        <v>46</v>
      </c>
      <c r="G50" s="77" t="str">
        <f t="shared" si="10"/>
        <v/>
      </c>
      <c r="H50" s="77" t="str">
        <f t="shared" si="11"/>
        <v/>
      </c>
      <c r="I50" s="63" t="str">
        <f t="shared" si="2"/>
        <v>НЕВАЛИДНЫЙ</v>
      </c>
      <c r="J50" s="78" t="str">
        <f t="shared" si="12"/>
        <v/>
      </c>
      <c r="K50" s="63" t="str">
        <f t="shared" si="8"/>
        <v>НЕВАЛИДНЫЙ</v>
      </c>
      <c r="L50" s="77" t="str">
        <f t="shared" si="18"/>
        <v>НЕВАЛИДНЫЙ</v>
      </c>
      <c r="M50" s="101" t="str">
        <f t="shared" si="9"/>
        <v>НЕВАЛИДНЫЙ</v>
      </c>
      <c r="N50" s="63"/>
      <c r="O50" s="63"/>
      <c r="P50" s="63"/>
      <c r="Q50" s="38"/>
      <c r="R50" s="39"/>
      <c r="S50" s="39"/>
      <c r="T50" s="39"/>
      <c r="U50" s="39"/>
      <c r="V50" s="34"/>
      <c r="W50" s="34"/>
      <c r="X50" s="34"/>
      <c r="Y50" s="34"/>
      <c r="Z50" s="35"/>
      <c r="AA50" s="14"/>
      <c r="AB50" s="16"/>
      <c r="AC50" s="13"/>
      <c r="AG50" s="16"/>
      <c r="AH50" s="16"/>
      <c r="AI50" s="16"/>
      <c r="AJ50" s="14"/>
      <c r="AK50" s="14"/>
    </row>
    <row r="51" spans="1:37" s="11" customFormat="1" ht="15.75" customHeight="1">
      <c r="A51" s="88">
        <v>47</v>
      </c>
      <c r="B51" s="104">
        <f>Расчет!C57</f>
        <v>0</v>
      </c>
      <c r="C51" s="105">
        <f>Расчет!D57</f>
        <v>0</v>
      </c>
      <c r="D51" s="105">
        <f>Расчет!E57</f>
        <v>0</v>
      </c>
      <c r="E51" s="75"/>
      <c r="F51" s="76">
        <f t="shared" si="0"/>
        <v>47</v>
      </c>
      <c r="G51" s="77" t="str">
        <f t="shared" si="10"/>
        <v/>
      </c>
      <c r="H51" s="77" t="str">
        <f t="shared" si="11"/>
        <v/>
      </c>
      <c r="I51" s="63" t="str">
        <f t="shared" si="2"/>
        <v>НЕВАЛИДНЫЙ</v>
      </c>
      <c r="J51" s="78" t="str">
        <f t="shared" si="12"/>
        <v/>
      </c>
      <c r="K51" s="63" t="str">
        <f t="shared" si="8"/>
        <v>НЕВАЛИДНЫЙ</v>
      </c>
      <c r="L51" s="77" t="str">
        <f t="shared" si="18"/>
        <v>НЕВАЛИДНЫЙ</v>
      </c>
      <c r="M51" s="101" t="str">
        <f t="shared" si="9"/>
        <v>НЕВАЛИДНЫЙ</v>
      </c>
      <c r="N51" s="63" t="e">
        <f t="shared" si="5"/>
        <v>#VALUE!</v>
      </c>
      <c r="O51" s="63" t="e">
        <f t="shared" si="6"/>
        <v>#VALUE!</v>
      </c>
      <c r="P51" s="63" t="e">
        <f t="shared" si="7"/>
        <v>#VALUE!</v>
      </c>
      <c r="Q51" s="38"/>
      <c r="R51" s="39"/>
      <c r="S51" s="39"/>
      <c r="T51" s="39"/>
      <c r="U51" s="39"/>
      <c r="V51" s="34"/>
      <c r="W51" s="34"/>
      <c r="X51" s="34"/>
      <c r="Y51" s="34"/>
      <c r="Z51" s="35"/>
      <c r="AA51" s="14"/>
      <c r="AB51" s="16"/>
      <c r="AC51" s="13"/>
      <c r="AG51" s="16"/>
      <c r="AH51" s="16"/>
      <c r="AI51" s="16"/>
      <c r="AJ51" s="14"/>
      <c r="AK51" s="14"/>
    </row>
    <row r="52" spans="1:37" s="11" customFormat="1" ht="15.75" customHeight="1">
      <c r="A52" s="88">
        <v>48</v>
      </c>
      <c r="B52" s="104">
        <f>Расчет!C58</f>
        <v>0</v>
      </c>
      <c r="C52" s="105">
        <f>Расчет!D58</f>
        <v>0</v>
      </c>
      <c r="D52" s="105">
        <f>Расчет!E58</f>
        <v>0</v>
      </c>
      <c r="E52" s="75"/>
      <c r="F52" s="76">
        <f t="shared" si="0"/>
        <v>48</v>
      </c>
      <c r="G52" s="77" t="str">
        <f t="shared" si="10"/>
        <v/>
      </c>
      <c r="H52" s="77" t="str">
        <f t="shared" si="11"/>
        <v/>
      </c>
      <c r="I52" s="63" t="str">
        <f t="shared" si="2"/>
        <v>НЕВАЛИДНЫЙ</v>
      </c>
      <c r="J52" s="78" t="str">
        <f t="shared" si="12"/>
        <v/>
      </c>
      <c r="K52" s="63" t="str">
        <f t="shared" si="8"/>
        <v>НЕВАЛИДНЫЙ</v>
      </c>
      <c r="L52" s="77" t="str">
        <f t="shared" si="18"/>
        <v>НЕВАЛИДНЫЙ</v>
      </c>
      <c r="M52" s="101" t="str">
        <f t="shared" si="9"/>
        <v>НЕВАЛИДНЫЙ</v>
      </c>
      <c r="N52" s="63"/>
      <c r="O52" s="63"/>
      <c r="P52" s="63"/>
      <c r="Q52" s="38"/>
      <c r="R52" s="39"/>
      <c r="S52" s="39"/>
      <c r="T52" s="39"/>
      <c r="U52" s="39"/>
      <c r="V52" s="34"/>
      <c r="W52" s="34"/>
      <c r="X52" s="34"/>
      <c r="Y52" s="34"/>
      <c r="Z52" s="35"/>
      <c r="AA52" s="14"/>
      <c r="AB52" s="16"/>
      <c r="AC52" s="13"/>
      <c r="AG52" s="16"/>
      <c r="AH52" s="16"/>
      <c r="AI52" s="16"/>
      <c r="AJ52" s="14"/>
      <c r="AK52" s="14"/>
    </row>
    <row r="53" spans="1:37" s="11" customFormat="1" ht="15.75" customHeight="1">
      <c r="A53" s="88">
        <v>49</v>
      </c>
      <c r="B53" s="104">
        <f>Расчет!C59</f>
        <v>0</v>
      </c>
      <c r="C53" s="105">
        <f>Расчет!D59</f>
        <v>0</v>
      </c>
      <c r="D53" s="105">
        <f>Расчет!E59</f>
        <v>0</v>
      </c>
      <c r="E53" s="75"/>
      <c r="F53" s="76">
        <f t="shared" si="0"/>
        <v>49</v>
      </c>
      <c r="G53" s="77" t="str">
        <f t="shared" si="10"/>
        <v/>
      </c>
      <c r="H53" s="77" t="str">
        <f t="shared" si="11"/>
        <v/>
      </c>
      <c r="I53" s="63" t="str">
        <f t="shared" si="2"/>
        <v>НЕВАЛИДНЫЙ</v>
      </c>
      <c r="J53" s="78" t="str">
        <f t="shared" si="12"/>
        <v/>
      </c>
      <c r="K53" s="63" t="str">
        <f t="shared" si="8"/>
        <v>НЕВАЛИДНЫЙ</v>
      </c>
      <c r="L53" s="77" t="str">
        <f t="shared" si="18"/>
        <v>НЕВАЛИДНЫЙ</v>
      </c>
      <c r="M53" s="101" t="str">
        <f t="shared" si="9"/>
        <v>НЕВАЛИДНЫЙ</v>
      </c>
      <c r="N53" s="63" t="e">
        <f t="shared" si="5"/>
        <v>#VALUE!</v>
      </c>
      <c r="O53" s="63" t="e">
        <f t="shared" si="6"/>
        <v>#VALUE!</v>
      </c>
      <c r="P53" s="63" t="e">
        <f t="shared" si="7"/>
        <v>#VALUE!</v>
      </c>
      <c r="Q53" s="38"/>
      <c r="R53" s="39"/>
      <c r="S53" s="39"/>
      <c r="T53" s="39"/>
      <c r="U53" s="39"/>
      <c r="V53" s="34"/>
      <c r="W53" s="34"/>
      <c r="X53" s="34"/>
      <c r="Y53" s="34"/>
      <c r="Z53" s="35"/>
      <c r="AA53" s="14"/>
      <c r="AB53" s="16"/>
      <c r="AC53" s="13"/>
      <c r="AG53" s="16"/>
      <c r="AH53" s="16"/>
      <c r="AI53" s="16"/>
      <c r="AJ53" s="14"/>
      <c r="AK53" s="14"/>
    </row>
    <row r="54" spans="1:37" s="11" customFormat="1" ht="15.75" customHeight="1">
      <c r="A54" s="88">
        <v>50</v>
      </c>
      <c r="B54" s="104">
        <f>Расчет!C60</f>
        <v>0</v>
      </c>
      <c r="C54" s="105">
        <f>Расчет!D60</f>
        <v>0</v>
      </c>
      <c r="D54" s="105">
        <f>Расчет!E60</f>
        <v>0</v>
      </c>
      <c r="E54" s="75"/>
      <c r="F54" s="76">
        <f t="shared" si="0"/>
        <v>50</v>
      </c>
      <c r="G54" s="77" t="str">
        <f t="shared" si="10"/>
        <v/>
      </c>
      <c r="H54" s="77" t="str">
        <f t="shared" si="11"/>
        <v/>
      </c>
      <c r="I54" s="63" t="str">
        <f t="shared" si="2"/>
        <v>НЕВАЛИДНЫЙ</v>
      </c>
      <c r="J54" s="78" t="str">
        <f t="shared" si="12"/>
        <v/>
      </c>
      <c r="K54" s="63" t="str">
        <f t="shared" si="8"/>
        <v>НЕВАЛИДНЫЙ</v>
      </c>
      <c r="L54" s="77" t="str">
        <f t="shared" si="18"/>
        <v>НЕВАЛИДНЫЙ</v>
      </c>
      <c r="M54" s="101" t="str">
        <f t="shared" si="9"/>
        <v>НЕВАЛИДНЫЙ</v>
      </c>
      <c r="N54" s="63"/>
      <c r="O54" s="63"/>
      <c r="P54" s="63"/>
      <c r="Q54" s="38"/>
      <c r="R54" s="39"/>
      <c r="S54" s="39"/>
      <c r="T54" s="39"/>
      <c r="U54" s="39"/>
      <c r="V54" s="34"/>
      <c r="W54" s="34"/>
      <c r="X54" s="34"/>
      <c r="Y54" s="34"/>
      <c r="Z54" s="35"/>
      <c r="AA54" s="14"/>
      <c r="AB54" s="16"/>
      <c r="AC54" s="13"/>
      <c r="AG54" s="16"/>
      <c r="AH54" s="16"/>
      <c r="AI54" s="16"/>
      <c r="AJ54" s="14"/>
      <c r="AK54" s="14"/>
    </row>
    <row r="55" spans="1:37" s="11" customFormat="1" ht="15.75" customHeight="1">
      <c r="A55" s="88">
        <v>51</v>
      </c>
      <c r="B55" s="104">
        <f>Расчет!C61</f>
        <v>0</v>
      </c>
      <c r="C55" s="105">
        <f>Расчет!D61</f>
        <v>0</v>
      </c>
      <c r="D55" s="105">
        <f>Расчет!E61</f>
        <v>0</v>
      </c>
      <c r="E55" s="75"/>
      <c r="F55" s="76">
        <f t="shared" si="0"/>
        <v>51</v>
      </c>
      <c r="G55" s="77" t="str">
        <f t="shared" si="10"/>
        <v/>
      </c>
      <c r="H55" s="77" t="str">
        <f t="shared" si="11"/>
        <v/>
      </c>
      <c r="I55" s="63" t="str">
        <f t="shared" si="2"/>
        <v>НЕВАЛИДНЫЙ</v>
      </c>
      <c r="J55" s="78" t="str">
        <f t="shared" si="12"/>
        <v/>
      </c>
      <c r="K55" s="63" t="str">
        <f t="shared" si="8"/>
        <v>НЕВАЛИДНЫЙ</v>
      </c>
      <c r="L55" s="77" t="str">
        <f t="shared" si="18"/>
        <v>НЕВАЛИДНЫЙ</v>
      </c>
      <c r="M55" s="101" t="str">
        <f t="shared" si="9"/>
        <v>НЕВАЛИДНЫЙ</v>
      </c>
      <c r="N55" s="63" t="e">
        <f t="shared" si="5"/>
        <v>#VALUE!</v>
      </c>
      <c r="O55" s="63" t="e">
        <f t="shared" si="6"/>
        <v>#VALUE!</v>
      </c>
      <c r="P55" s="63" t="e">
        <f t="shared" si="7"/>
        <v>#VALUE!</v>
      </c>
      <c r="Q55" s="38"/>
      <c r="R55" s="39"/>
      <c r="S55" s="39"/>
      <c r="T55" s="39"/>
      <c r="U55" s="39"/>
      <c r="V55" s="34"/>
      <c r="W55" s="34"/>
      <c r="X55" s="34"/>
      <c r="Y55" s="34"/>
      <c r="Z55" s="35"/>
      <c r="AA55" s="14"/>
      <c r="AB55" s="16"/>
      <c r="AC55" s="13"/>
      <c r="AG55" s="16"/>
      <c r="AH55" s="16"/>
      <c r="AI55" s="16"/>
      <c r="AJ55" s="14"/>
      <c r="AK55" s="14"/>
    </row>
    <row r="56" spans="1:37" s="11" customFormat="1" ht="15.75" customHeight="1">
      <c r="A56" s="88">
        <v>52</v>
      </c>
      <c r="B56" s="104">
        <f>Расчет!C62</f>
        <v>0</v>
      </c>
      <c r="C56" s="105">
        <f>Расчет!D62</f>
        <v>0</v>
      </c>
      <c r="D56" s="105">
        <f>Расчет!E62</f>
        <v>0</v>
      </c>
      <c r="E56" s="75"/>
      <c r="F56" s="76">
        <f t="shared" si="0"/>
        <v>52</v>
      </c>
      <c r="G56" s="77" t="str">
        <f t="shared" si="10"/>
        <v/>
      </c>
      <c r="H56" s="77" t="str">
        <f t="shared" si="11"/>
        <v/>
      </c>
      <c r="I56" s="63" t="str">
        <f t="shared" si="2"/>
        <v>НЕВАЛИДНЫЙ</v>
      </c>
      <c r="J56" s="78" t="str">
        <f t="shared" si="12"/>
        <v/>
      </c>
      <c r="K56" s="63" t="str">
        <f t="shared" si="8"/>
        <v>НЕВАЛИДНЫЙ</v>
      </c>
      <c r="L56" s="77" t="str">
        <f t="shared" si="18"/>
        <v>НЕВАЛИДНЫЙ</v>
      </c>
      <c r="M56" s="101" t="str">
        <f t="shared" si="9"/>
        <v>НЕВАЛИДНЫЙ</v>
      </c>
      <c r="N56" s="63"/>
      <c r="O56" s="63"/>
      <c r="P56" s="63"/>
      <c r="Q56" s="38"/>
      <c r="R56" s="39"/>
      <c r="S56" s="39"/>
      <c r="T56" s="39"/>
      <c r="U56" s="39"/>
      <c r="V56" s="34"/>
      <c r="W56" s="34"/>
      <c r="X56" s="34"/>
      <c r="Y56" s="34"/>
      <c r="Z56" s="35"/>
      <c r="AA56" s="14"/>
      <c r="AB56" s="16"/>
      <c r="AC56" s="13"/>
      <c r="AG56" s="16"/>
      <c r="AH56" s="16"/>
      <c r="AI56" s="16"/>
      <c r="AJ56" s="14"/>
      <c r="AK56" s="14"/>
    </row>
    <row r="57" spans="1:37" s="11" customFormat="1" ht="15.75" customHeight="1">
      <c r="A57" s="88">
        <v>53</v>
      </c>
      <c r="B57" s="104">
        <f>Расчет!C63</f>
        <v>0</v>
      </c>
      <c r="C57" s="105">
        <f>Расчет!D63</f>
        <v>0</v>
      </c>
      <c r="D57" s="105">
        <f>Расчет!E63</f>
        <v>0</v>
      </c>
      <c r="E57" s="75"/>
      <c r="F57" s="76">
        <f t="shared" si="0"/>
        <v>53</v>
      </c>
      <c r="G57" s="77" t="str">
        <f t="shared" si="10"/>
        <v/>
      </c>
      <c r="H57" s="77" t="str">
        <f t="shared" si="11"/>
        <v/>
      </c>
      <c r="I57" s="63" t="str">
        <f t="shared" si="2"/>
        <v>НЕВАЛИДНЫЙ</v>
      </c>
      <c r="J57" s="78" t="str">
        <f t="shared" si="12"/>
        <v/>
      </c>
      <c r="K57" s="63" t="str">
        <f t="shared" si="8"/>
        <v>НЕВАЛИДНЫЙ</v>
      </c>
      <c r="L57" s="77" t="str">
        <f t="shared" si="18"/>
        <v>НЕВАЛИДНЫЙ</v>
      </c>
      <c r="M57" s="101" t="str">
        <f t="shared" si="9"/>
        <v>НЕВАЛИДНЫЙ</v>
      </c>
      <c r="N57" s="63" t="e">
        <f t="shared" si="5"/>
        <v>#VALUE!</v>
      </c>
      <c r="O57" s="63" t="e">
        <f t="shared" si="6"/>
        <v>#VALUE!</v>
      </c>
      <c r="P57" s="63" t="e">
        <f t="shared" si="7"/>
        <v>#VALUE!</v>
      </c>
      <c r="Q57" s="38"/>
      <c r="R57" s="39"/>
      <c r="S57" s="39"/>
      <c r="T57" s="39"/>
      <c r="U57" s="39"/>
      <c r="V57" s="34"/>
      <c r="W57" s="34"/>
      <c r="X57" s="34"/>
      <c r="Y57" s="34"/>
      <c r="Z57" s="35"/>
      <c r="AA57" s="14"/>
      <c r="AB57" s="16"/>
      <c r="AC57" s="13"/>
      <c r="AG57" s="16"/>
      <c r="AH57" s="16"/>
      <c r="AI57" s="16"/>
      <c r="AJ57" s="14"/>
      <c r="AK57" s="14"/>
    </row>
    <row r="58" spans="1:37" s="11" customFormat="1" ht="15.75" customHeight="1">
      <c r="A58" s="88">
        <v>54</v>
      </c>
      <c r="B58" s="104">
        <f>Расчет!C64</f>
        <v>0</v>
      </c>
      <c r="C58" s="105">
        <f>Расчет!D64</f>
        <v>0</v>
      </c>
      <c r="D58" s="105">
        <f>Расчет!E64</f>
        <v>0</v>
      </c>
      <c r="E58" s="75"/>
      <c r="F58" s="76">
        <f t="shared" si="0"/>
        <v>54</v>
      </c>
      <c r="G58" s="77" t="str">
        <f t="shared" si="10"/>
        <v/>
      </c>
      <c r="H58" s="77" t="str">
        <f t="shared" si="11"/>
        <v/>
      </c>
      <c r="I58" s="63" t="str">
        <f t="shared" si="2"/>
        <v>НЕВАЛИДНЫЙ</v>
      </c>
      <c r="J58" s="78" t="str">
        <f t="shared" si="12"/>
        <v/>
      </c>
      <c r="K58" s="63" t="str">
        <f t="shared" si="8"/>
        <v>НЕВАЛИДНЫЙ</v>
      </c>
      <c r="L58" s="77" t="str">
        <f t="shared" si="18"/>
        <v>НЕВАЛИДНЫЙ</v>
      </c>
      <c r="M58" s="101" t="str">
        <f t="shared" si="9"/>
        <v>НЕВАЛИДНЫЙ</v>
      </c>
      <c r="N58" s="63"/>
      <c r="O58" s="63"/>
      <c r="P58" s="63"/>
      <c r="Q58" s="38"/>
      <c r="R58" s="39"/>
      <c r="S58" s="39"/>
      <c r="T58" s="39"/>
      <c r="U58" s="39"/>
      <c r="V58" s="34"/>
      <c r="W58" s="34"/>
      <c r="X58" s="34"/>
      <c r="Y58" s="34"/>
      <c r="Z58" s="35"/>
      <c r="AA58" s="14"/>
      <c r="AB58" s="16"/>
      <c r="AC58" s="13"/>
      <c r="AG58" s="16"/>
      <c r="AH58" s="16"/>
      <c r="AI58" s="16"/>
      <c r="AJ58" s="14"/>
      <c r="AK58" s="14"/>
    </row>
    <row r="59" spans="1:37" s="11" customFormat="1" ht="15.75" customHeight="1">
      <c r="A59" s="88">
        <v>55</v>
      </c>
      <c r="B59" s="104">
        <f>Расчет!C65</f>
        <v>0</v>
      </c>
      <c r="C59" s="105">
        <f>Расчет!D65</f>
        <v>0</v>
      </c>
      <c r="D59" s="105">
        <f>Расчет!E65</f>
        <v>0</v>
      </c>
      <c r="E59" s="75"/>
      <c r="F59" s="76">
        <f t="shared" si="0"/>
        <v>55</v>
      </c>
      <c r="G59" s="77" t="str">
        <f t="shared" si="10"/>
        <v/>
      </c>
      <c r="H59" s="77" t="str">
        <f t="shared" si="11"/>
        <v/>
      </c>
      <c r="I59" s="63" t="str">
        <f t="shared" si="2"/>
        <v>НЕВАЛИДНЫЙ</v>
      </c>
      <c r="J59" s="78" t="str">
        <f t="shared" si="12"/>
        <v/>
      </c>
      <c r="K59" s="63" t="str">
        <f t="shared" si="8"/>
        <v>НЕВАЛИДНЫЙ</v>
      </c>
      <c r="L59" s="77" t="str">
        <f t="shared" si="18"/>
        <v>НЕВАЛИДНЫЙ</v>
      </c>
      <c r="M59" s="101" t="str">
        <f t="shared" si="9"/>
        <v>НЕВАЛИДНЫЙ</v>
      </c>
      <c r="N59" s="63" t="e">
        <f t="shared" si="5"/>
        <v>#VALUE!</v>
      </c>
      <c r="O59" s="63" t="e">
        <f t="shared" si="6"/>
        <v>#VALUE!</v>
      </c>
      <c r="P59" s="63" t="e">
        <f t="shared" si="7"/>
        <v>#VALUE!</v>
      </c>
      <c r="Q59" s="38"/>
      <c r="R59" s="39"/>
      <c r="S59" s="39"/>
      <c r="T59" s="39"/>
      <c r="U59" s="39"/>
      <c r="V59" s="34"/>
      <c r="W59" s="34"/>
      <c r="X59" s="34"/>
      <c r="Y59" s="34"/>
      <c r="Z59" s="35"/>
      <c r="AA59" s="14"/>
      <c r="AB59" s="16"/>
      <c r="AC59" s="13"/>
      <c r="AG59" s="16"/>
      <c r="AH59" s="16"/>
      <c r="AI59" s="16"/>
      <c r="AJ59" s="14"/>
      <c r="AK59" s="14"/>
    </row>
    <row r="60" spans="1:37" s="11" customFormat="1" ht="15.75" customHeight="1">
      <c r="A60" s="88">
        <v>56</v>
      </c>
      <c r="B60" s="104">
        <f>Расчет!C66</f>
        <v>0</v>
      </c>
      <c r="C60" s="105">
        <f>Расчет!D66</f>
        <v>0</v>
      </c>
      <c r="D60" s="105">
        <f>Расчет!E66</f>
        <v>0</v>
      </c>
      <c r="E60" s="75"/>
      <c r="F60" s="76">
        <f t="shared" si="0"/>
        <v>56</v>
      </c>
      <c r="G60" s="77" t="str">
        <f t="shared" si="10"/>
        <v/>
      </c>
      <c r="H60" s="77" t="str">
        <f t="shared" si="11"/>
        <v/>
      </c>
      <c r="I60" s="63" t="str">
        <f t="shared" si="2"/>
        <v>НЕВАЛИДНЫЙ</v>
      </c>
      <c r="J60" s="78" t="str">
        <f t="shared" si="12"/>
        <v/>
      </c>
      <c r="K60" s="63" t="str">
        <f t="shared" si="8"/>
        <v>НЕВАЛИДНЫЙ</v>
      </c>
      <c r="L60" s="77" t="str">
        <f t="shared" si="18"/>
        <v>НЕВАЛИДНЫЙ</v>
      </c>
      <c r="M60" s="101" t="str">
        <f t="shared" si="9"/>
        <v>НЕВАЛИДНЫЙ</v>
      </c>
      <c r="N60" s="63"/>
      <c r="O60" s="63"/>
      <c r="P60" s="63"/>
      <c r="Q60" s="38"/>
      <c r="R60" s="39"/>
      <c r="S60" s="39"/>
      <c r="T60" s="39"/>
      <c r="U60" s="39"/>
      <c r="V60" s="34"/>
      <c r="W60" s="34"/>
      <c r="X60" s="34"/>
      <c r="Y60" s="34"/>
      <c r="Z60" s="35"/>
      <c r="AA60" s="14"/>
      <c r="AB60" s="16"/>
      <c r="AC60" s="13"/>
      <c r="AG60" s="16"/>
      <c r="AH60" s="16"/>
      <c r="AI60" s="16"/>
      <c r="AJ60" s="14"/>
      <c r="AK60" s="14"/>
    </row>
    <row r="61" spans="1:37" s="11" customFormat="1" ht="15.75" customHeight="1">
      <c r="A61" s="88">
        <v>57</v>
      </c>
      <c r="B61" s="104">
        <f>Расчет!C67</f>
        <v>0</v>
      </c>
      <c r="C61" s="105">
        <f>Расчет!D67</f>
        <v>0</v>
      </c>
      <c r="D61" s="105">
        <f>Расчет!E67</f>
        <v>0</v>
      </c>
      <c r="E61" s="75"/>
      <c r="F61" s="76">
        <f t="shared" si="0"/>
        <v>57</v>
      </c>
      <c r="G61" s="77" t="str">
        <f t="shared" si="10"/>
        <v/>
      </c>
      <c r="H61" s="77" t="str">
        <f t="shared" si="11"/>
        <v/>
      </c>
      <c r="I61" s="63" t="str">
        <f t="shared" si="2"/>
        <v>НЕВАЛИДНЫЙ</v>
      </c>
      <c r="J61" s="78" t="str">
        <f t="shared" si="12"/>
        <v/>
      </c>
      <c r="K61" s="63" t="str">
        <f t="shared" si="8"/>
        <v>НЕВАЛИДНЫЙ</v>
      </c>
      <c r="L61" s="77" t="str">
        <f t="shared" si="18"/>
        <v>НЕВАЛИДНЫЙ</v>
      </c>
      <c r="M61" s="101" t="str">
        <f t="shared" si="9"/>
        <v>НЕВАЛИДНЫЙ</v>
      </c>
      <c r="N61" s="63" t="e">
        <f t="shared" si="5"/>
        <v>#VALUE!</v>
      </c>
      <c r="O61" s="63" t="e">
        <f t="shared" si="6"/>
        <v>#VALUE!</v>
      </c>
      <c r="P61" s="63" t="e">
        <f t="shared" si="7"/>
        <v>#VALUE!</v>
      </c>
      <c r="Q61" s="38"/>
      <c r="R61" s="39"/>
      <c r="S61" s="39"/>
      <c r="T61" s="39"/>
      <c r="U61" s="39"/>
      <c r="V61" s="34"/>
      <c r="W61" s="34"/>
      <c r="X61" s="34"/>
      <c r="Y61" s="34"/>
      <c r="Z61" s="35"/>
      <c r="AA61" s="14"/>
      <c r="AB61" s="16"/>
      <c r="AC61" s="13"/>
      <c r="AG61" s="16"/>
      <c r="AH61" s="16"/>
      <c r="AI61" s="16"/>
      <c r="AJ61" s="14"/>
      <c r="AK61" s="14"/>
    </row>
    <row r="62" spans="1:37" s="11" customFormat="1" ht="15.75" customHeight="1">
      <c r="A62" s="88">
        <v>58</v>
      </c>
      <c r="B62" s="104">
        <f>Расчет!C68</f>
        <v>0</v>
      </c>
      <c r="C62" s="105">
        <f>Расчет!D68</f>
        <v>0</v>
      </c>
      <c r="D62" s="105">
        <f>Расчет!E68</f>
        <v>0</v>
      </c>
      <c r="E62" s="75"/>
      <c r="F62" s="76">
        <f t="shared" si="0"/>
        <v>58</v>
      </c>
      <c r="G62" s="77" t="str">
        <f t="shared" si="10"/>
        <v/>
      </c>
      <c r="H62" s="77" t="str">
        <f t="shared" si="11"/>
        <v/>
      </c>
      <c r="I62" s="63" t="str">
        <f t="shared" si="2"/>
        <v>НЕВАЛИДНЫЙ</v>
      </c>
      <c r="J62" s="78" t="str">
        <f t="shared" si="12"/>
        <v/>
      </c>
      <c r="K62" s="63" t="str">
        <f t="shared" si="8"/>
        <v>НЕВАЛИДНЫЙ</v>
      </c>
      <c r="L62" s="77" t="str">
        <f t="shared" si="18"/>
        <v>НЕВАЛИДНЫЙ</v>
      </c>
      <c r="M62" s="101" t="str">
        <f t="shared" si="9"/>
        <v>НЕВАЛИДНЫЙ</v>
      </c>
      <c r="N62" s="63"/>
      <c r="O62" s="63"/>
      <c r="P62" s="63"/>
      <c r="Q62" s="38"/>
      <c r="R62" s="39"/>
      <c r="S62" s="39"/>
      <c r="T62" s="39"/>
      <c r="U62" s="39"/>
      <c r="V62" s="34"/>
      <c r="W62" s="34"/>
      <c r="X62" s="34"/>
      <c r="Y62" s="34"/>
      <c r="Z62" s="35"/>
      <c r="AA62" s="14"/>
      <c r="AB62" s="16"/>
      <c r="AC62" s="13"/>
      <c r="AG62" s="16"/>
      <c r="AH62" s="16"/>
      <c r="AI62" s="16"/>
      <c r="AJ62" s="14"/>
      <c r="AK62" s="14"/>
    </row>
    <row r="63" spans="1:37" s="11" customFormat="1" ht="15.75" customHeight="1">
      <c r="A63" s="88">
        <v>59</v>
      </c>
      <c r="B63" s="104">
        <f>Расчет!C69</f>
        <v>0</v>
      </c>
      <c r="C63" s="105">
        <f>Расчет!D69</f>
        <v>0</v>
      </c>
      <c r="D63" s="105">
        <f>Расчет!E69</f>
        <v>0</v>
      </c>
      <c r="E63" s="75"/>
      <c r="F63" s="76">
        <f t="shared" si="0"/>
        <v>59</v>
      </c>
      <c r="G63" s="77" t="str">
        <f t="shared" si="10"/>
        <v/>
      </c>
      <c r="H63" s="77" t="str">
        <f t="shared" si="11"/>
        <v/>
      </c>
      <c r="I63" s="63" t="str">
        <f t="shared" si="2"/>
        <v>НЕВАЛИДНЫЙ</v>
      </c>
      <c r="J63" s="78" t="str">
        <f t="shared" si="12"/>
        <v/>
      </c>
      <c r="K63" s="63" t="str">
        <f t="shared" si="8"/>
        <v>НЕВАЛИДНЫЙ</v>
      </c>
      <c r="L63" s="77" t="str">
        <f t="shared" si="18"/>
        <v>НЕВАЛИДНЫЙ</v>
      </c>
      <c r="M63" s="101" t="str">
        <f t="shared" si="9"/>
        <v>НЕВАЛИДНЫЙ</v>
      </c>
      <c r="N63" s="63" t="e">
        <f t="shared" si="5"/>
        <v>#VALUE!</v>
      </c>
      <c r="O63" s="63" t="e">
        <f t="shared" si="6"/>
        <v>#VALUE!</v>
      </c>
      <c r="P63" s="63" t="e">
        <f t="shared" si="7"/>
        <v>#VALUE!</v>
      </c>
      <c r="Q63" s="38"/>
      <c r="R63" s="39"/>
      <c r="S63" s="39"/>
      <c r="T63" s="39"/>
      <c r="U63" s="39"/>
      <c r="V63" s="34"/>
      <c r="W63" s="34"/>
      <c r="X63" s="34"/>
      <c r="Y63" s="34"/>
      <c r="Z63" s="35"/>
      <c r="AA63" s="14"/>
      <c r="AB63" s="16"/>
      <c r="AC63" s="13"/>
      <c r="AG63" s="16"/>
      <c r="AH63" s="16"/>
      <c r="AI63" s="16"/>
      <c r="AJ63" s="14"/>
      <c r="AK63" s="14"/>
    </row>
    <row r="64" spans="1:37" s="11" customFormat="1" ht="15.75" customHeight="1">
      <c r="A64" s="88">
        <v>60</v>
      </c>
      <c r="B64" s="104">
        <f>Расчет!C70</f>
        <v>0</v>
      </c>
      <c r="C64" s="105">
        <f>Расчет!D70</f>
        <v>0</v>
      </c>
      <c r="D64" s="105">
        <f>Расчет!E70</f>
        <v>0</v>
      </c>
      <c r="E64" s="75"/>
      <c r="F64" s="76">
        <f t="shared" si="0"/>
        <v>60</v>
      </c>
      <c r="G64" s="77" t="str">
        <f t="shared" si="10"/>
        <v/>
      </c>
      <c r="H64" s="77" t="str">
        <f t="shared" si="11"/>
        <v/>
      </c>
      <c r="I64" s="63" t="str">
        <f t="shared" si="2"/>
        <v>НЕВАЛИДНЫЙ</v>
      </c>
      <c r="J64" s="78" t="str">
        <f t="shared" si="12"/>
        <v/>
      </c>
      <c r="K64" s="63" t="str">
        <f t="shared" si="8"/>
        <v>НЕВАЛИДНЫЙ</v>
      </c>
      <c r="L64" s="77" t="str">
        <f t="shared" si="18"/>
        <v>НЕВАЛИДНЫЙ</v>
      </c>
      <c r="M64" s="101" t="str">
        <f t="shared" si="9"/>
        <v>НЕВАЛИДНЫЙ</v>
      </c>
      <c r="N64" s="63"/>
      <c r="O64" s="63"/>
      <c r="P64" s="63"/>
      <c r="Q64" s="38"/>
      <c r="R64" s="39"/>
      <c r="S64" s="39"/>
      <c r="T64" s="39"/>
      <c r="U64" s="39"/>
      <c r="V64" s="34"/>
      <c r="W64" s="34"/>
      <c r="X64" s="34"/>
      <c r="Y64" s="34"/>
      <c r="Z64" s="35"/>
      <c r="AA64" s="14"/>
      <c r="AB64" s="16"/>
      <c r="AC64" s="13"/>
      <c r="AG64" s="16"/>
      <c r="AH64" s="16"/>
      <c r="AI64" s="16"/>
      <c r="AJ64" s="14"/>
      <c r="AK64" s="14"/>
    </row>
    <row r="65" spans="1:37" s="11" customFormat="1" ht="15.75" customHeight="1">
      <c r="A65" s="88">
        <v>61</v>
      </c>
      <c r="B65" s="104">
        <f>Расчет!C71</f>
        <v>0</v>
      </c>
      <c r="C65" s="105">
        <f>Расчет!D71</f>
        <v>0</v>
      </c>
      <c r="D65" s="105">
        <f>Расчет!E71</f>
        <v>0</v>
      </c>
      <c r="E65" s="75"/>
      <c r="F65" s="76">
        <f t="shared" si="0"/>
        <v>61</v>
      </c>
      <c r="G65" s="77" t="str">
        <f t="shared" si="10"/>
        <v/>
      </c>
      <c r="H65" s="77" t="str">
        <f t="shared" si="11"/>
        <v/>
      </c>
      <c r="I65" s="63" t="str">
        <f t="shared" si="2"/>
        <v>НЕВАЛИДНЫЙ</v>
      </c>
      <c r="J65" s="78" t="str">
        <f t="shared" si="12"/>
        <v/>
      </c>
      <c r="K65" s="63" t="str">
        <f t="shared" si="8"/>
        <v>НЕВАЛИДНЫЙ</v>
      </c>
      <c r="L65" s="77" t="str">
        <f t="shared" si="18"/>
        <v>НЕВАЛИДНЫЙ</v>
      </c>
      <c r="M65" s="101" t="str">
        <f t="shared" si="9"/>
        <v>НЕВАЛИДНЫЙ</v>
      </c>
      <c r="N65" s="63" t="e">
        <f t="shared" si="5"/>
        <v>#VALUE!</v>
      </c>
      <c r="O65" s="63" t="e">
        <f t="shared" si="6"/>
        <v>#VALUE!</v>
      </c>
      <c r="P65" s="63" t="e">
        <f t="shared" si="7"/>
        <v>#VALUE!</v>
      </c>
      <c r="Q65" s="38"/>
      <c r="R65" s="39"/>
      <c r="S65" s="39"/>
      <c r="T65" s="39"/>
      <c r="U65" s="39"/>
      <c r="V65" s="34"/>
      <c r="W65" s="34"/>
      <c r="X65" s="34"/>
      <c r="Y65" s="34"/>
      <c r="Z65" s="35"/>
      <c r="AA65" s="14"/>
      <c r="AB65" s="16"/>
      <c r="AC65" s="13"/>
      <c r="AG65" s="16"/>
      <c r="AH65" s="16"/>
      <c r="AI65" s="16"/>
      <c r="AJ65" s="14"/>
      <c r="AK65" s="14"/>
    </row>
    <row r="66" spans="1:37" s="11" customFormat="1" ht="15.75" customHeight="1">
      <c r="A66" s="88">
        <v>62</v>
      </c>
      <c r="B66" s="104">
        <f>Расчет!C72</f>
        <v>0</v>
      </c>
      <c r="C66" s="105">
        <f>Расчет!D72</f>
        <v>0</v>
      </c>
      <c r="D66" s="105">
        <f>Расчет!E72</f>
        <v>0</v>
      </c>
      <c r="E66" s="75"/>
      <c r="F66" s="76">
        <f t="shared" si="0"/>
        <v>62</v>
      </c>
      <c r="G66" s="77" t="str">
        <f t="shared" si="10"/>
        <v/>
      </c>
      <c r="H66" s="77" t="str">
        <f t="shared" si="11"/>
        <v/>
      </c>
      <c r="I66" s="63" t="str">
        <f t="shared" si="2"/>
        <v>НЕВАЛИДНЫЙ</v>
      </c>
      <c r="J66" s="78" t="str">
        <f t="shared" si="12"/>
        <v/>
      </c>
      <c r="K66" s="63" t="str">
        <f t="shared" si="8"/>
        <v>НЕВАЛИДНЫЙ</v>
      </c>
      <c r="L66" s="77" t="str">
        <f t="shared" si="18"/>
        <v>НЕВАЛИДНЫЙ</v>
      </c>
      <c r="M66" s="101" t="str">
        <f t="shared" si="9"/>
        <v>НЕВАЛИДНЫЙ</v>
      </c>
      <c r="N66" s="63"/>
      <c r="O66" s="63"/>
      <c r="P66" s="63"/>
      <c r="Q66" s="38"/>
      <c r="R66" s="39"/>
      <c r="S66" s="39"/>
      <c r="T66" s="39"/>
      <c r="U66" s="39"/>
      <c r="V66" s="34"/>
      <c r="W66" s="34"/>
      <c r="X66" s="34"/>
      <c r="Y66" s="34"/>
      <c r="Z66" s="35"/>
      <c r="AA66" s="14"/>
      <c r="AB66" s="16"/>
      <c r="AC66" s="13"/>
      <c r="AG66" s="16"/>
      <c r="AH66" s="16"/>
      <c r="AI66" s="16"/>
      <c r="AJ66" s="14"/>
      <c r="AK66" s="14"/>
    </row>
    <row r="67" spans="1:37" s="11" customFormat="1" ht="15.75" customHeight="1">
      <c r="A67" s="88">
        <v>63</v>
      </c>
      <c r="B67" s="104">
        <f>Расчет!C73</f>
        <v>0</v>
      </c>
      <c r="C67" s="105">
        <f>Расчет!D73</f>
        <v>0</v>
      </c>
      <c r="D67" s="105">
        <f>Расчет!E73</f>
        <v>0</v>
      </c>
      <c r="E67" s="75"/>
      <c r="F67" s="76">
        <f t="shared" si="0"/>
        <v>63</v>
      </c>
      <c r="G67" s="77" t="str">
        <f t="shared" si="10"/>
        <v/>
      </c>
      <c r="H67" s="77" t="str">
        <f t="shared" si="11"/>
        <v/>
      </c>
      <c r="I67" s="63" t="str">
        <f t="shared" si="2"/>
        <v>НЕВАЛИДНЫЙ</v>
      </c>
      <c r="J67" s="78" t="str">
        <f t="shared" si="12"/>
        <v/>
      </c>
      <c r="K67" s="63" t="str">
        <f t="shared" si="8"/>
        <v>НЕВАЛИДНЫЙ</v>
      </c>
      <c r="L67" s="77" t="str">
        <f t="shared" si="18"/>
        <v>НЕВАЛИДНЫЙ</v>
      </c>
      <c r="M67" s="101" t="str">
        <f t="shared" si="9"/>
        <v>НЕВАЛИДНЫЙ</v>
      </c>
      <c r="N67" s="63" t="e">
        <f t="shared" si="5"/>
        <v>#VALUE!</v>
      </c>
      <c r="O67" s="63" t="e">
        <f t="shared" si="6"/>
        <v>#VALUE!</v>
      </c>
      <c r="P67" s="63" t="e">
        <f t="shared" si="7"/>
        <v>#VALUE!</v>
      </c>
      <c r="Q67" s="38"/>
      <c r="R67" s="39"/>
      <c r="S67" s="39"/>
      <c r="T67" s="39"/>
      <c r="U67" s="39"/>
      <c r="V67" s="34"/>
      <c r="W67" s="34"/>
      <c r="X67" s="34"/>
      <c r="Y67" s="34"/>
      <c r="Z67" s="35"/>
      <c r="AA67" s="14"/>
      <c r="AB67" s="16"/>
      <c r="AC67" s="13"/>
      <c r="AG67" s="16"/>
      <c r="AH67" s="16"/>
      <c r="AI67" s="16"/>
      <c r="AJ67" s="14"/>
      <c r="AK67" s="14"/>
    </row>
    <row r="68" spans="1:37" s="11" customFormat="1" ht="15.75" customHeight="1">
      <c r="A68" s="88">
        <v>64</v>
      </c>
      <c r="B68" s="104">
        <f>Расчет!C74</f>
        <v>0</v>
      </c>
      <c r="C68" s="105">
        <f>Расчет!D74</f>
        <v>0</v>
      </c>
      <c r="D68" s="105">
        <f>Расчет!E74</f>
        <v>0</v>
      </c>
      <c r="E68" s="75"/>
      <c r="F68" s="76">
        <f t="shared" si="0"/>
        <v>64</v>
      </c>
      <c r="G68" s="77" t="str">
        <f t="shared" si="10"/>
        <v/>
      </c>
      <c r="H68" s="77" t="str">
        <f t="shared" si="11"/>
        <v/>
      </c>
      <c r="I68" s="63" t="str">
        <f t="shared" si="2"/>
        <v>НЕВАЛИДНЫЙ</v>
      </c>
      <c r="J68" s="78" t="str">
        <f t="shared" si="12"/>
        <v/>
      </c>
      <c r="K68" s="63" t="str">
        <f t="shared" si="8"/>
        <v>НЕВАЛИДНЫЙ</v>
      </c>
      <c r="L68" s="77" t="str">
        <f t="shared" si="18"/>
        <v>НЕВАЛИДНЫЙ</v>
      </c>
      <c r="M68" s="101" t="str">
        <f t="shared" si="9"/>
        <v>НЕВАЛИДНЫЙ</v>
      </c>
      <c r="N68" s="63"/>
      <c r="O68" s="63"/>
      <c r="P68" s="63"/>
      <c r="Q68" s="38"/>
      <c r="R68" s="39"/>
      <c r="S68" s="39"/>
      <c r="T68" s="39"/>
      <c r="U68" s="39"/>
      <c r="V68" s="34"/>
      <c r="W68" s="34"/>
      <c r="X68" s="34"/>
      <c r="Y68" s="34"/>
      <c r="Z68" s="35"/>
      <c r="AA68" s="14"/>
      <c r="AB68" s="16"/>
      <c r="AC68" s="13"/>
      <c r="AG68" s="16"/>
      <c r="AH68" s="16"/>
      <c r="AI68" s="16"/>
      <c r="AJ68" s="14"/>
      <c r="AK68" s="14"/>
    </row>
    <row r="69" spans="1:37" s="11" customFormat="1" ht="15.75" customHeight="1">
      <c r="A69" s="88">
        <v>65</v>
      </c>
      <c r="B69" s="104">
        <f>Расчет!C75</f>
        <v>0</v>
      </c>
      <c r="C69" s="105">
        <f>Расчет!D75</f>
        <v>0</v>
      </c>
      <c r="D69" s="105">
        <f>Расчет!E75</f>
        <v>0</v>
      </c>
      <c r="E69" s="75"/>
      <c r="F69" s="76">
        <f t="shared" si="0"/>
        <v>65</v>
      </c>
      <c r="G69" s="77" t="str">
        <f t="shared" si="10"/>
        <v/>
      </c>
      <c r="H69" s="77" t="str">
        <f t="shared" si="11"/>
        <v/>
      </c>
      <c r="I69" s="63" t="str">
        <f t="shared" si="2"/>
        <v>НЕВАЛИДНЫЙ</v>
      </c>
      <c r="J69" s="78" t="str">
        <f t="shared" si="12"/>
        <v/>
      </c>
      <c r="K69" s="63" t="str">
        <f t="shared" si="8"/>
        <v>НЕВАЛИДНЫЙ</v>
      </c>
      <c r="L69" s="77" t="str">
        <f t="shared" si="18"/>
        <v>НЕВАЛИДНЫЙ</v>
      </c>
      <c r="M69" s="101" t="str">
        <f t="shared" si="9"/>
        <v>НЕВАЛИДНЫЙ</v>
      </c>
      <c r="N69" s="63" t="e">
        <f t="shared" si="5"/>
        <v>#VALUE!</v>
      </c>
      <c r="O69" s="63" t="e">
        <f t="shared" si="6"/>
        <v>#VALUE!</v>
      </c>
      <c r="P69" s="63" t="e">
        <f t="shared" si="7"/>
        <v>#VALUE!</v>
      </c>
      <c r="Q69" s="38"/>
      <c r="R69" s="39"/>
      <c r="S69" s="39"/>
      <c r="T69" s="39"/>
      <c r="U69" s="39"/>
      <c r="V69" s="34"/>
      <c r="W69" s="34"/>
      <c r="X69" s="34"/>
      <c r="Y69" s="34"/>
      <c r="Z69" s="35"/>
      <c r="AA69" s="14"/>
      <c r="AB69" s="16"/>
      <c r="AC69" s="13"/>
      <c r="AG69" s="16"/>
      <c r="AH69" s="16"/>
      <c r="AI69" s="16"/>
      <c r="AJ69" s="14"/>
      <c r="AK69" s="14"/>
    </row>
    <row r="70" spans="1:37" s="11" customFormat="1" ht="15.75" customHeight="1">
      <c r="A70" s="88">
        <v>66</v>
      </c>
      <c r="B70" s="104">
        <f>Расчет!C76</f>
        <v>0</v>
      </c>
      <c r="C70" s="105">
        <f>Расчет!D76</f>
        <v>0</v>
      </c>
      <c r="D70" s="105">
        <f>Расчет!E76</f>
        <v>0</v>
      </c>
      <c r="E70" s="75"/>
      <c r="F70" s="76">
        <f t="shared" ref="F70:F100" si="19">A70</f>
        <v>66</v>
      </c>
      <c r="G70" s="77" t="str">
        <f t="shared" ref="G70:G75" si="20">IF(C70&gt;0,C70,"")</f>
        <v/>
      </c>
      <c r="H70" s="77" t="str">
        <f t="shared" ref="H70:H75" si="21">IF(D70&gt;0,D70,"")</f>
        <v/>
      </c>
      <c r="I70" s="63" t="str">
        <f t="shared" ref="I70:I100" si="22">IF(AND(G70=45,H70=45),"ПЦР NA",IF(G70=45,"ГМО отсутствует",IF(H70&gt;40,"НЕВАЛИДНЫЙ",G70-H70)))</f>
        <v>НЕВАЛИДНЫЙ</v>
      </c>
      <c r="J70" s="78" t="str">
        <f t="shared" ref="J70:J100" si="23">IF(B70&gt;0,B70,"")</f>
        <v/>
      </c>
      <c r="K70" s="63" t="str">
        <f t="shared" si="8"/>
        <v>НЕВАЛИДНЫЙ</v>
      </c>
      <c r="L70" s="77" t="str">
        <f t="shared" si="18"/>
        <v>НЕВАЛИДНЫЙ</v>
      </c>
      <c r="M70" s="101" t="str">
        <f t="shared" ref="M70:M76" si="24">IF(ISNUMBER(K70)=TRUE,10^(TREND($Y$7:$Y$9,$Z$7:$Z$9,K70)),IF(ISTEXT(K70)=TRUE,K70,""))</f>
        <v>НЕВАЛИДНЫЙ</v>
      </c>
      <c r="N70" s="63"/>
      <c r="O70" s="63"/>
      <c r="P70" s="63"/>
      <c r="Q70" s="38"/>
      <c r="R70" s="39"/>
      <c r="S70" s="39"/>
      <c r="T70" s="39"/>
      <c r="U70" s="39"/>
      <c r="V70" s="34"/>
      <c r="W70" s="34"/>
      <c r="X70" s="34"/>
      <c r="Y70" s="34"/>
      <c r="Z70" s="35"/>
      <c r="AA70" s="14"/>
      <c r="AB70" s="16"/>
      <c r="AC70" s="13"/>
      <c r="AG70" s="16"/>
      <c r="AH70" s="16"/>
      <c r="AI70" s="16"/>
      <c r="AJ70" s="14"/>
      <c r="AK70" s="14"/>
    </row>
    <row r="71" spans="1:37" s="11" customFormat="1" ht="15.75" customHeight="1">
      <c r="A71" s="88">
        <v>67</v>
      </c>
      <c r="B71" s="104">
        <f>Расчет!C77</f>
        <v>0</v>
      </c>
      <c r="C71" s="105">
        <f>Расчет!D77</f>
        <v>0</v>
      </c>
      <c r="D71" s="105">
        <f>Расчет!E77</f>
        <v>0</v>
      </c>
      <c r="E71" s="75"/>
      <c r="F71" s="76">
        <f t="shared" si="19"/>
        <v>67</v>
      </c>
      <c r="G71" s="77" t="str">
        <f t="shared" si="20"/>
        <v/>
      </c>
      <c r="H71" s="77" t="str">
        <f t="shared" si="21"/>
        <v/>
      </c>
      <c r="I71" s="63" t="str">
        <f t="shared" si="22"/>
        <v>НЕВАЛИДНЫЙ</v>
      </c>
      <c r="J71" s="78" t="str">
        <f t="shared" si="23"/>
        <v/>
      </c>
      <c r="K71" s="63" t="str">
        <f t="shared" si="8"/>
        <v>НЕВАЛИДНЫЙ</v>
      </c>
      <c r="L71" s="77" t="str">
        <f t="shared" si="18"/>
        <v>НЕВАЛИДНЫЙ</v>
      </c>
      <c r="M71" s="101" t="str">
        <f t="shared" si="24"/>
        <v>НЕВАЛИДНЫЙ</v>
      </c>
      <c r="N71" s="63" t="e">
        <f t="shared" ref="N71:N99" si="25">M71*30/100</f>
        <v>#VALUE!</v>
      </c>
      <c r="O71" s="63" t="e">
        <f t="shared" ref="O71:O99" si="26">M71-N71</f>
        <v>#VALUE!</v>
      </c>
      <c r="P71" s="63" t="e">
        <f t="shared" ref="P71:P99" si="27">N71+O71</f>
        <v>#VALUE!</v>
      </c>
      <c r="Q71" s="38"/>
      <c r="R71" s="39"/>
      <c r="S71" s="39"/>
      <c r="T71" s="39"/>
      <c r="U71" s="39"/>
      <c r="V71" s="34"/>
      <c r="W71" s="34"/>
      <c r="X71" s="34"/>
      <c r="Y71" s="34"/>
      <c r="Z71" s="35"/>
      <c r="AA71" s="14"/>
      <c r="AB71" s="16"/>
      <c r="AC71" s="13"/>
      <c r="AG71" s="16"/>
      <c r="AH71" s="16"/>
      <c r="AI71" s="16"/>
      <c r="AJ71" s="14"/>
      <c r="AK71" s="14"/>
    </row>
    <row r="72" spans="1:37" s="11" customFormat="1" ht="15.75" customHeight="1">
      <c r="A72" s="88">
        <v>68</v>
      </c>
      <c r="B72" s="104">
        <f>Расчет!C78</f>
        <v>0</v>
      </c>
      <c r="C72" s="105">
        <f>Расчет!D78</f>
        <v>0</v>
      </c>
      <c r="D72" s="105">
        <f>Расчет!E78</f>
        <v>0</v>
      </c>
      <c r="E72" s="75"/>
      <c r="F72" s="76">
        <f t="shared" si="19"/>
        <v>68</v>
      </c>
      <c r="G72" s="77" t="str">
        <f t="shared" si="20"/>
        <v/>
      </c>
      <c r="H72" s="77" t="str">
        <f t="shared" si="21"/>
        <v/>
      </c>
      <c r="I72" s="63" t="str">
        <f t="shared" si="22"/>
        <v>НЕВАЛИДНЫЙ</v>
      </c>
      <c r="J72" s="78" t="str">
        <f t="shared" si="23"/>
        <v/>
      </c>
      <c r="K72" s="63" t="str">
        <f t="shared" si="8"/>
        <v>НЕВАЛИДНЫЙ</v>
      </c>
      <c r="L72" s="77" t="str">
        <f t="shared" si="18"/>
        <v>НЕВАЛИДНЫЙ</v>
      </c>
      <c r="M72" s="101" t="str">
        <f t="shared" si="24"/>
        <v>НЕВАЛИДНЫЙ</v>
      </c>
      <c r="N72" s="63"/>
      <c r="O72" s="63"/>
      <c r="P72" s="63"/>
      <c r="Q72" s="38"/>
      <c r="R72" s="39"/>
      <c r="S72" s="39"/>
      <c r="T72" s="39"/>
      <c r="U72" s="39"/>
      <c r="V72" s="34"/>
      <c r="W72" s="34"/>
      <c r="X72" s="34"/>
      <c r="Y72" s="34"/>
      <c r="Z72" s="35"/>
      <c r="AA72" s="50"/>
      <c r="AB72" s="51"/>
      <c r="AC72" s="51"/>
      <c r="AD72" s="52"/>
      <c r="AG72" s="16"/>
      <c r="AH72" s="16"/>
      <c r="AI72" s="16"/>
      <c r="AJ72" s="14"/>
      <c r="AK72" s="14"/>
    </row>
    <row r="73" spans="1:37" s="11" customFormat="1" ht="15.75" customHeight="1">
      <c r="A73" s="88">
        <v>69</v>
      </c>
      <c r="B73" s="104">
        <f>Расчет!C79</f>
        <v>0</v>
      </c>
      <c r="C73" s="105">
        <f>Расчет!D79</f>
        <v>0</v>
      </c>
      <c r="D73" s="105">
        <f>Расчет!E79</f>
        <v>0</v>
      </c>
      <c r="E73" s="75"/>
      <c r="F73" s="76">
        <f t="shared" si="19"/>
        <v>69</v>
      </c>
      <c r="G73" s="77" t="str">
        <f t="shared" si="20"/>
        <v/>
      </c>
      <c r="H73" s="77" t="str">
        <f t="shared" si="21"/>
        <v/>
      </c>
      <c r="I73" s="63" t="str">
        <f t="shared" si="22"/>
        <v>НЕВАЛИДНЫЙ</v>
      </c>
      <c r="J73" s="78" t="str">
        <f t="shared" si="23"/>
        <v/>
      </c>
      <c r="K73" s="63" t="str">
        <f t="shared" ref="K73:K99" si="28">IF(ISTEXT(I73)=TRUE,I73,IF(AND(J73=J74,J73=J75)=TRUE,AVERAGE(I73:I75),IF(AND(J73=J74,J74&lt;&gt;J75,J73&lt;&gt;J72)=TRUE,AVERAGE(I73:I74),IF(AND(J73&lt;&gt;J72,J73&lt;&gt;J74)=TRUE,I73,""))))</f>
        <v>НЕВАЛИДНЫЙ</v>
      </c>
      <c r="L73" s="77" t="str">
        <f t="shared" si="18"/>
        <v>НЕВАЛИДНЫЙ</v>
      </c>
      <c r="M73" s="101" t="str">
        <f t="shared" si="24"/>
        <v>НЕВАЛИДНЫЙ</v>
      </c>
      <c r="N73" s="63" t="e">
        <f t="shared" si="25"/>
        <v>#VALUE!</v>
      </c>
      <c r="O73" s="63" t="e">
        <f t="shared" si="26"/>
        <v>#VALUE!</v>
      </c>
      <c r="P73" s="63" t="e">
        <f t="shared" si="27"/>
        <v>#VALUE!</v>
      </c>
      <c r="Q73" s="38"/>
      <c r="R73" s="39"/>
      <c r="S73" s="39"/>
      <c r="T73" s="39"/>
      <c r="U73" s="39"/>
      <c r="V73" s="34"/>
      <c r="W73" s="34"/>
      <c r="X73" s="34"/>
      <c r="Y73" s="34"/>
      <c r="Z73" s="35"/>
      <c r="AA73" s="14"/>
      <c r="AB73" s="16"/>
      <c r="AC73" s="13"/>
      <c r="AG73" s="16"/>
      <c r="AH73" s="16"/>
      <c r="AI73" s="16"/>
      <c r="AJ73" s="14"/>
      <c r="AK73" s="14"/>
    </row>
    <row r="74" spans="1:37" s="11" customFormat="1" ht="15.75" customHeight="1">
      <c r="A74" s="88">
        <v>70</v>
      </c>
      <c r="B74" s="104">
        <f>Расчет!C80</f>
        <v>0</v>
      </c>
      <c r="C74" s="105">
        <f>Расчет!D80</f>
        <v>0</v>
      </c>
      <c r="D74" s="105">
        <f>Расчет!E80</f>
        <v>0</v>
      </c>
      <c r="E74" s="75"/>
      <c r="F74" s="76">
        <f t="shared" si="19"/>
        <v>70</v>
      </c>
      <c r="G74" s="77" t="str">
        <f t="shared" si="20"/>
        <v/>
      </c>
      <c r="H74" s="77" t="str">
        <f t="shared" si="21"/>
        <v/>
      </c>
      <c r="I74" s="63" t="str">
        <f t="shared" si="22"/>
        <v>НЕВАЛИДНЫЙ</v>
      </c>
      <c r="J74" s="78" t="str">
        <f t="shared" si="23"/>
        <v/>
      </c>
      <c r="K74" s="63" t="str">
        <f t="shared" si="28"/>
        <v>НЕВАЛИДНЫЙ</v>
      </c>
      <c r="L74" s="77" t="str">
        <f t="shared" si="18"/>
        <v>НЕВАЛИДНЫЙ</v>
      </c>
      <c r="M74" s="101" t="str">
        <f t="shared" si="24"/>
        <v>НЕВАЛИДНЫЙ</v>
      </c>
      <c r="N74" s="63"/>
      <c r="O74" s="63"/>
      <c r="P74" s="63"/>
      <c r="Q74" s="38"/>
      <c r="R74" s="39"/>
      <c r="S74" s="39"/>
      <c r="T74" s="39"/>
      <c r="U74" s="39"/>
      <c r="V74" s="34"/>
      <c r="W74" s="34"/>
      <c r="X74" s="34"/>
      <c r="Y74" s="34"/>
      <c r="Z74" s="35"/>
      <c r="AA74" s="14"/>
      <c r="AB74" s="16"/>
      <c r="AC74" s="13"/>
      <c r="AG74" s="16"/>
      <c r="AH74" s="16"/>
      <c r="AI74" s="16"/>
      <c r="AJ74" s="14"/>
      <c r="AK74" s="14"/>
    </row>
    <row r="75" spans="1:37" s="11" customFormat="1" ht="15.75" customHeight="1">
      <c r="A75" s="88">
        <v>71</v>
      </c>
      <c r="B75" s="104">
        <f>Расчет!C81</f>
        <v>0</v>
      </c>
      <c r="C75" s="105">
        <f>Расчет!D81</f>
        <v>0</v>
      </c>
      <c r="D75" s="105">
        <f>Расчет!E81</f>
        <v>0</v>
      </c>
      <c r="E75" s="75"/>
      <c r="F75" s="76">
        <f t="shared" si="19"/>
        <v>71</v>
      </c>
      <c r="G75" s="77" t="str">
        <f t="shared" si="20"/>
        <v/>
      </c>
      <c r="H75" s="77" t="str">
        <f t="shared" si="21"/>
        <v/>
      </c>
      <c r="I75" s="63" t="str">
        <f t="shared" si="22"/>
        <v>НЕВАЛИДНЫЙ</v>
      </c>
      <c r="J75" s="78" t="str">
        <f t="shared" si="23"/>
        <v/>
      </c>
      <c r="K75" s="63" t="str">
        <f t="shared" si="28"/>
        <v>НЕВАЛИДНЫЙ</v>
      </c>
      <c r="L75" s="77" t="str">
        <f t="shared" si="18"/>
        <v>НЕВАЛИДНЫЙ</v>
      </c>
      <c r="M75" s="101" t="str">
        <f>IF(ISNUMBER(K75)=TRUE,10^(TREND($Y$7:$Y$9,$Z$7:$Z$9,K75)),IF(ISTEXT(K75)=TRUE,K75,""))</f>
        <v>НЕВАЛИДНЫЙ</v>
      </c>
      <c r="N75" s="63" t="e">
        <f t="shared" si="25"/>
        <v>#VALUE!</v>
      </c>
      <c r="O75" s="63" t="e">
        <f t="shared" si="26"/>
        <v>#VALUE!</v>
      </c>
      <c r="P75" s="63" t="e">
        <f t="shared" si="27"/>
        <v>#VALUE!</v>
      </c>
      <c r="Q75" s="38"/>
      <c r="R75" s="39"/>
      <c r="S75" s="39"/>
      <c r="T75" s="39"/>
      <c r="U75" s="39"/>
      <c r="V75" s="34"/>
      <c r="W75" s="34"/>
      <c r="X75" s="34"/>
      <c r="Y75" s="34"/>
      <c r="Z75" s="35"/>
      <c r="AA75" s="14"/>
      <c r="AB75" s="16"/>
      <c r="AC75" s="13"/>
      <c r="AG75" s="16"/>
      <c r="AH75" s="16"/>
      <c r="AI75" s="16"/>
      <c r="AJ75" s="14"/>
      <c r="AK75" s="14"/>
    </row>
    <row r="76" spans="1:37" s="11" customFormat="1" ht="15.75" customHeight="1">
      <c r="A76" s="88">
        <v>72</v>
      </c>
      <c r="B76" s="104">
        <f>Расчет!C82</f>
        <v>0</v>
      </c>
      <c r="C76" s="105">
        <f>Расчет!D82</f>
        <v>0</v>
      </c>
      <c r="D76" s="105">
        <f>Расчет!E82</f>
        <v>0</v>
      </c>
      <c r="E76" s="75"/>
      <c r="F76" s="76">
        <f t="shared" si="19"/>
        <v>72</v>
      </c>
      <c r="G76" s="77" t="str">
        <f>IF(C76&gt;0,C76,"")</f>
        <v/>
      </c>
      <c r="H76" s="77" t="str">
        <f>IF(D76&gt;0,D76,"")</f>
        <v/>
      </c>
      <c r="I76" s="63" t="str">
        <f t="shared" si="22"/>
        <v>НЕВАЛИДНЫЙ</v>
      </c>
      <c r="J76" s="78" t="str">
        <f t="shared" si="23"/>
        <v/>
      </c>
      <c r="K76" s="63" t="str">
        <f t="shared" si="28"/>
        <v>НЕВАЛИДНЫЙ</v>
      </c>
      <c r="L76" s="77" t="str">
        <f t="shared" si="18"/>
        <v>НЕВАЛИДНЫЙ</v>
      </c>
      <c r="M76" s="101" t="str">
        <f t="shared" si="24"/>
        <v>НЕВАЛИДНЫЙ</v>
      </c>
      <c r="N76" s="63"/>
      <c r="O76" s="63"/>
      <c r="P76" s="63"/>
      <c r="Q76" s="43"/>
      <c r="R76" s="44"/>
      <c r="S76" s="44"/>
      <c r="T76" s="44"/>
      <c r="U76" s="44"/>
      <c r="V76" s="42"/>
      <c r="W76" s="42"/>
      <c r="X76" s="42"/>
      <c r="Y76" s="42"/>
      <c r="Z76" s="45"/>
      <c r="AA76" s="14"/>
      <c r="AB76" s="16"/>
      <c r="AC76" s="13"/>
      <c r="AG76" s="16"/>
      <c r="AH76" s="16"/>
      <c r="AI76" s="16"/>
      <c r="AJ76" s="14"/>
      <c r="AK76" s="14"/>
    </row>
    <row r="77" spans="1:37" s="11" customFormat="1" ht="18.75" customHeight="1">
      <c r="A77" s="88">
        <v>73</v>
      </c>
      <c r="B77" s="104">
        <f>Расчет!C83</f>
        <v>0</v>
      </c>
      <c r="C77" s="105">
        <f>Расчет!D83</f>
        <v>0</v>
      </c>
      <c r="D77" s="105">
        <f>Расчет!E83</f>
        <v>0</v>
      </c>
      <c r="E77" s="75"/>
      <c r="F77" s="76">
        <f t="shared" si="19"/>
        <v>73</v>
      </c>
      <c r="G77" s="77" t="str">
        <f t="shared" ref="G77:G100" si="29">IF(C77&gt;0,C77,"")</f>
        <v/>
      </c>
      <c r="H77" s="77" t="str">
        <f t="shared" ref="H77:H100" si="30">IF(D77&gt;0,D77,"")</f>
        <v/>
      </c>
      <c r="I77" s="63" t="str">
        <f t="shared" si="22"/>
        <v>НЕВАЛИДНЫЙ</v>
      </c>
      <c r="J77" s="78" t="str">
        <f t="shared" si="23"/>
        <v/>
      </c>
      <c r="K77" s="63" t="str">
        <f t="shared" si="28"/>
        <v>НЕВАЛИДНЫЙ</v>
      </c>
      <c r="L77" s="77" t="str">
        <f t="shared" si="18"/>
        <v>НЕВАЛИДНЫЙ</v>
      </c>
      <c r="M77" s="101" t="str">
        <f t="shared" ref="M77:M100" si="31">IF(ISNUMBER(K77)=TRUE,10^(TREND($Y$7:$Y$9,$Z$7:$Z$9,K77)),IF(ISTEXT(K77)=TRUE,K77,""))</f>
        <v>НЕВАЛИДНЫЙ</v>
      </c>
      <c r="N77" s="63" t="e">
        <f t="shared" si="25"/>
        <v>#VALUE!</v>
      </c>
      <c r="O77" s="63" t="e">
        <f t="shared" si="26"/>
        <v>#VALUE!</v>
      </c>
      <c r="P77" s="63" t="e">
        <f t="shared" si="27"/>
        <v>#VALUE!</v>
      </c>
      <c r="Q77" s="38"/>
      <c r="R77" s="48"/>
      <c r="S77" s="48"/>
      <c r="T77" s="48"/>
      <c r="U77" s="48"/>
      <c r="V77" s="46"/>
      <c r="W77" s="46"/>
      <c r="X77" s="46"/>
      <c r="Y77" s="46"/>
      <c r="Z77" s="49"/>
      <c r="AA77" s="14"/>
      <c r="AB77" s="16"/>
      <c r="AC77" s="13"/>
      <c r="AG77" s="16"/>
      <c r="AH77" s="16"/>
      <c r="AI77" s="16"/>
      <c r="AJ77" s="14"/>
      <c r="AK77" s="14"/>
    </row>
    <row r="78" spans="1:37" s="11" customFormat="1" ht="13.5" customHeight="1">
      <c r="A78" s="88">
        <v>74</v>
      </c>
      <c r="B78" s="104">
        <f>Расчет!C84</f>
        <v>0</v>
      </c>
      <c r="C78" s="105">
        <f>Расчет!D84</f>
        <v>0</v>
      </c>
      <c r="D78" s="105">
        <f>Расчет!E84</f>
        <v>0</v>
      </c>
      <c r="E78" s="75"/>
      <c r="F78" s="76">
        <f t="shared" si="19"/>
        <v>74</v>
      </c>
      <c r="G78" s="77" t="str">
        <f t="shared" si="29"/>
        <v/>
      </c>
      <c r="H78" s="77" t="str">
        <f t="shared" si="30"/>
        <v/>
      </c>
      <c r="I78" s="63" t="str">
        <f t="shared" si="22"/>
        <v>НЕВАЛИДНЫЙ</v>
      </c>
      <c r="J78" s="78" t="str">
        <f t="shared" si="23"/>
        <v/>
      </c>
      <c r="K78" s="63" t="str">
        <f t="shared" si="28"/>
        <v>НЕВАЛИДНЫЙ</v>
      </c>
      <c r="L78" s="77" t="str">
        <f t="shared" si="18"/>
        <v>НЕВАЛИДНЫЙ</v>
      </c>
      <c r="M78" s="101" t="str">
        <f t="shared" si="31"/>
        <v>НЕВАЛИДНЫЙ</v>
      </c>
      <c r="N78" s="63"/>
      <c r="O78" s="63"/>
      <c r="P78" s="63"/>
      <c r="Q78" s="46"/>
      <c r="R78" s="48"/>
      <c r="S78" s="48"/>
      <c r="T78" s="48"/>
      <c r="U78" s="48"/>
      <c r="Z78" s="49"/>
      <c r="AA78" s="14"/>
      <c r="AB78" s="16"/>
      <c r="AC78" s="13"/>
      <c r="AG78" s="16"/>
      <c r="AH78" s="16"/>
      <c r="AI78" s="16"/>
      <c r="AJ78" s="14"/>
      <c r="AK78" s="14"/>
    </row>
    <row r="79" spans="1:37" s="11" customFormat="1" ht="15.75">
      <c r="A79" s="88">
        <v>75</v>
      </c>
      <c r="B79" s="104">
        <f>Расчет!C85</f>
        <v>0</v>
      </c>
      <c r="C79" s="105">
        <f>Расчет!D85</f>
        <v>0</v>
      </c>
      <c r="D79" s="105">
        <f>Расчет!E85</f>
        <v>0</v>
      </c>
      <c r="E79" s="75"/>
      <c r="F79" s="76">
        <f t="shared" si="19"/>
        <v>75</v>
      </c>
      <c r="G79" s="77" t="str">
        <f t="shared" si="29"/>
        <v/>
      </c>
      <c r="H79" s="77" t="str">
        <f t="shared" si="30"/>
        <v/>
      </c>
      <c r="I79" s="63" t="str">
        <f t="shared" si="22"/>
        <v>НЕВАЛИДНЫЙ</v>
      </c>
      <c r="J79" s="78" t="str">
        <f t="shared" si="23"/>
        <v/>
      </c>
      <c r="K79" s="63" t="str">
        <f t="shared" si="28"/>
        <v>НЕВАЛИДНЫЙ</v>
      </c>
      <c r="L79" s="77" t="str">
        <f t="shared" si="18"/>
        <v>НЕВАЛИДНЫЙ</v>
      </c>
      <c r="M79" s="101" t="str">
        <f t="shared" si="31"/>
        <v>НЕВАЛИДНЫЙ</v>
      </c>
      <c r="N79" s="63" t="e">
        <f t="shared" si="25"/>
        <v>#VALUE!</v>
      </c>
      <c r="O79" s="63" t="e">
        <f t="shared" si="26"/>
        <v>#VALUE!</v>
      </c>
      <c r="P79" s="63" t="e">
        <f t="shared" si="27"/>
        <v>#VALUE!</v>
      </c>
      <c r="Q79" s="38"/>
      <c r="R79" s="48"/>
      <c r="S79" s="48"/>
      <c r="T79" s="48"/>
      <c r="U79" s="48"/>
      <c r="V79" s="46"/>
      <c r="W79" s="46"/>
      <c r="X79" s="46"/>
      <c r="Y79" s="46"/>
      <c r="Z79" s="49"/>
      <c r="AA79" s="14"/>
      <c r="AB79" s="16"/>
      <c r="AC79" s="13"/>
      <c r="AG79" s="16"/>
      <c r="AH79" s="16"/>
      <c r="AI79" s="16"/>
      <c r="AJ79" s="14"/>
      <c r="AK79" s="14"/>
    </row>
    <row r="80" spans="1:37" s="11" customFormat="1" ht="15.75">
      <c r="A80" s="88">
        <v>76</v>
      </c>
      <c r="B80" s="104">
        <f>Расчет!C86</f>
        <v>0</v>
      </c>
      <c r="C80" s="105">
        <f>Расчет!D86</f>
        <v>0</v>
      </c>
      <c r="D80" s="105">
        <f>Расчет!E86</f>
        <v>0</v>
      </c>
      <c r="E80" s="75"/>
      <c r="F80" s="76">
        <f t="shared" si="19"/>
        <v>76</v>
      </c>
      <c r="G80" s="77" t="str">
        <f t="shared" si="29"/>
        <v/>
      </c>
      <c r="H80" s="77" t="str">
        <f t="shared" si="30"/>
        <v/>
      </c>
      <c r="I80" s="63" t="str">
        <f t="shared" si="22"/>
        <v>НЕВАЛИДНЫЙ</v>
      </c>
      <c r="J80" s="78" t="str">
        <f t="shared" si="23"/>
        <v/>
      </c>
      <c r="K80" s="63" t="str">
        <f t="shared" si="28"/>
        <v>НЕВАЛИДНЫЙ</v>
      </c>
      <c r="L80" s="77" t="str">
        <f t="shared" si="18"/>
        <v>НЕВАЛИДНЫЙ</v>
      </c>
      <c r="M80" s="101" t="str">
        <f t="shared" si="31"/>
        <v>НЕВАЛИДНЫЙ</v>
      </c>
      <c r="N80" s="63"/>
      <c r="O80" s="63"/>
      <c r="P80" s="63"/>
      <c r="Q80" s="38"/>
      <c r="R80" s="48"/>
      <c r="S80" s="48"/>
      <c r="T80" s="48"/>
      <c r="U80" s="48"/>
      <c r="V80" s="46"/>
      <c r="W80" s="46"/>
      <c r="X80" s="46"/>
      <c r="Y80" s="46"/>
      <c r="Z80" s="49"/>
      <c r="AA80" s="14"/>
      <c r="AB80" s="16"/>
      <c r="AC80" s="13"/>
      <c r="AG80" s="16"/>
      <c r="AH80" s="16"/>
      <c r="AI80" s="16"/>
      <c r="AJ80" s="14"/>
      <c r="AK80" s="14"/>
    </row>
    <row r="81" spans="1:37" s="11" customFormat="1" ht="15.75">
      <c r="A81" s="88">
        <v>77</v>
      </c>
      <c r="B81" s="104">
        <f>Расчет!C87</f>
        <v>0</v>
      </c>
      <c r="C81" s="105">
        <f>Расчет!D87</f>
        <v>0</v>
      </c>
      <c r="D81" s="105">
        <f>Расчет!E87</f>
        <v>0</v>
      </c>
      <c r="E81" s="75"/>
      <c r="F81" s="76">
        <f t="shared" si="19"/>
        <v>77</v>
      </c>
      <c r="G81" s="77" t="str">
        <f t="shared" si="29"/>
        <v/>
      </c>
      <c r="H81" s="77" t="str">
        <f t="shared" si="30"/>
        <v/>
      </c>
      <c r="I81" s="63" t="str">
        <f t="shared" si="22"/>
        <v>НЕВАЛИДНЫЙ</v>
      </c>
      <c r="J81" s="78" t="str">
        <f t="shared" si="23"/>
        <v/>
      </c>
      <c r="K81" s="63" t="str">
        <f t="shared" si="28"/>
        <v>НЕВАЛИДНЫЙ</v>
      </c>
      <c r="L81" s="77" t="str">
        <f t="shared" si="18"/>
        <v>НЕВАЛИДНЫЙ</v>
      </c>
      <c r="M81" s="101" t="str">
        <f t="shared" si="31"/>
        <v>НЕВАЛИДНЫЙ</v>
      </c>
      <c r="N81" s="63" t="e">
        <f t="shared" si="25"/>
        <v>#VALUE!</v>
      </c>
      <c r="O81" s="63" t="e">
        <f t="shared" si="26"/>
        <v>#VALUE!</v>
      </c>
      <c r="P81" s="63" t="e">
        <f t="shared" si="27"/>
        <v>#VALUE!</v>
      </c>
      <c r="Q81" s="38"/>
      <c r="R81" s="48"/>
      <c r="S81" s="48"/>
      <c r="T81" s="48"/>
      <c r="U81" s="48"/>
      <c r="V81" s="46"/>
      <c r="W81" s="46"/>
      <c r="X81" s="46"/>
      <c r="Y81" s="46"/>
      <c r="Z81" s="49"/>
      <c r="AA81" s="14"/>
      <c r="AB81" s="16"/>
      <c r="AC81" s="13"/>
      <c r="AG81" s="16"/>
      <c r="AH81" s="16"/>
      <c r="AI81" s="16"/>
      <c r="AJ81" s="14"/>
      <c r="AK81" s="14"/>
    </row>
    <row r="82" spans="1:37" s="11" customFormat="1" ht="15.75">
      <c r="A82" s="88">
        <v>78</v>
      </c>
      <c r="B82" s="104">
        <f>Расчет!C88</f>
        <v>0</v>
      </c>
      <c r="C82" s="105">
        <f>Расчет!D88</f>
        <v>0</v>
      </c>
      <c r="D82" s="105">
        <f>Расчет!E88</f>
        <v>0</v>
      </c>
      <c r="E82" s="75"/>
      <c r="F82" s="76">
        <f t="shared" si="19"/>
        <v>78</v>
      </c>
      <c r="G82" s="77" t="str">
        <f t="shared" si="29"/>
        <v/>
      </c>
      <c r="H82" s="77" t="str">
        <f t="shared" si="30"/>
        <v/>
      </c>
      <c r="I82" s="63" t="str">
        <f t="shared" si="22"/>
        <v>НЕВАЛИДНЫЙ</v>
      </c>
      <c r="J82" s="78" t="str">
        <f t="shared" si="23"/>
        <v/>
      </c>
      <c r="K82" s="63" t="str">
        <f t="shared" si="28"/>
        <v>НЕВАЛИДНЫЙ</v>
      </c>
      <c r="L82" s="77" t="str">
        <f t="shared" si="18"/>
        <v>НЕВАЛИДНЫЙ</v>
      </c>
      <c r="M82" s="101" t="str">
        <f t="shared" si="31"/>
        <v>НЕВАЛИДНЫЙ</v>
      </c>
      <c r="N82" s="63"/>
      <c r="O82" s="63"/>
      <c r="P82" s="63"/>
      <c r="Q82" s="38"/>
      <c r="R82" s="48"/>
      <c r="S82" s="48"/>
      <c r="T82" s="48"/>
      <c r="U82" s="48"/>
      <c r="V82" s="46"/>
      <c r="W82" s="46"/>
      <c r="X82" s="46"/>
      <c r="Y82" s="46"/>
      <c r="Z82" s="49"/>
      <c r="AA82" s="14"/>
      <c r="AB82" s="16"/>
      <c r="AC82" s="13"/>
      <c r="AG82" s="16"/>
      <c r="AH82" s="16"/>
      <c r="AI82" s="16"/>
      <c r="AJ82" s="14"/>
      <c r="AK82" s="14"/>
    </row>
    <row r="83" spans="1:37" s="11" customFormat="1" ht="15.75">
      <c r="A83" s="88">
        <v>79</v>
      </c>
      <c r="B83" s="104">
        <f>Расчет!C89</f>
        <v>0</v>
      </c>
      <c r="C83" s="105">
        <f>Расчет!D89</f>
        <v>0</v>
      </c>
      <c r="D83" s="105">
        <f>Расчет!E89</f>
        <v>0</v>
      </c>
      <c r="E83" s="75"/>
      <c r="F83" s="76">
        <f t="shared" si="19"/>
        <v>79</v>
      </c>
      <c r="G83" s="77" t="str">
        <f t="shared" si="29"/>
        <v/>
      </c>
      <c r="H83" s="77" t="str">
        <f t="shared" si="30"/>
        <v/>
      </c>
      <c r="I83" s="63" t="str">
        <f t="shared" si="22"/>
        <v>НЕВАЛИДНЫЙ</v>
      </c>
      <c r="J83" s="78" t="str">
        <f t="shared" si="23"/>
        <v/>
      </c>
      <c r="K83" s="63" t="str">
        <f t="shared" si="28"/>
        <v>НЕВАЛИДНЫЙ</v>
      </c>
      <c r="L83" s="77" t="str">
        <f t="shared" si="18"/>
        <v>НЕВАЛИДНЫЙ</v>
      </c>
      <c r="M83" s="101" t="str">
        <f t="shared" si="31"/>
        <v>НЕВАЛИДНЫЙ</v>
      </c>
      <c r="N83" s="63" t="e">
        <f t="shared" si="25"/>
        <v>#VALUE!</v>
      </c>
      <c r="O83" s="63" t="e">
        <f t="shared" si="26"/>
        <v>#VALUE!</v>
      </c>
      <c r="P83" s="63" t="e">
        <f t="shared" si="27"/>
        <v>#VALUE!</v>
      </c>
      <c r="Q83" s="38"/>
      <c r="R83" s="48"/>
      <c r="S83" s="48"/>
      <c r="T83" s="48"/>
      <c r="U83" s="48"/>
      <c r="V83" s="46"/>
      <c r="W83" s="46"/>
      <c r="X83" s="46"/>
      <c r="Y83" s="46"/>
      <c r="Z83" s="49"/>
      <c r="AA83" s="14"/>
      <c r="AB83" s="16"/>
      <c r="AC83" s="13"/>
      <c r="AG83" s="16"/>
      <c r="AH83" s="16"/>
      <c r="AI83" s="16"/>
      <c r="AJ83" s="14"/>
      <c r="AK83" s="14"/>
    </row>
    <row r="84" spans="1:37" s="11" customFormat="1" ht="15.75">
      <c r="A84" s="88">
        <v>80</v>
      </c>
      <c r="B84" s="104">
        <f>Расчет!C90</f>
        <v>0</v>
      </c>
      <c r="C84" s="105">
        <f>Расчет!D90</f>
        <v>0</v>
      </c>
      <c r="D84" s="105">
        <f>Расчет!E90</f>
        <v>0</v>
      </c>
      <c r="E84" s="75"/>
      <c r="F84" s="76">
        <f t="shared" si="19"/>
        <v>80</v>
      </c>
      <c r="G84" s="77" t="str">
        <f t="shared" si="29"/>
        <v/>
      </c>
      <c r="H84" s="77" t="str">
        <f t="shared" si="30"/>
        <v/>
      </c>
      <c r="I84" s="63" t="str">
        <f t="shared" si="22"/>
        <v>НЕВАЛИДНЫЙ</v>
      </c>
      <c r="J84" s="78" t="str">
        <f t="shared" si="23"/>
        <v/>
      </c>
      <c r="K84" s="63" t="str">
        <f t="shared" si="28"/>
        <v>НЕВАЛИДНЫЙ</v>
      </c>
      <c r="L84" s="77" t="str">
        <f t="shared" si="18"/>
        <v>НЕВАЛИДНЫЙ</v>
      </c>
      <c r="M84" s="101" t="str">
        <f t="shared" si="31"/>
        <v>НЕВАЛИДНЫЙ</v>
      </c>
      <c r="N84" s="63"/>
      <c r="O84" s="63"/>
      <c r="P84" s="63"/>
      <c r="Q84" s="38"/>
      <c r="R84" s="48"/>
      <c r="S84" s="48"/>
      <c r="T84" s="48"/>
      <c r="U84" s="48"/>
      <c r="V84" s="46"/>
      <c r="W84" s="46"/>
      <c r="X84" s="46"/>
      <c r="Y84" s="46"/>
      <c r="Z84" s="49"/>
      <c r="AA84" s="14"/>
      <c r="AB84" s="16"/>
      <c r="AC84" s="13"/>
      <c r="AG84" s="16"/>
      <c r="AH84" s="16"/>
      <c r="AI84" s="16"/>
      <c r="AJ84" s="14"/>
      <c r="AK84" s="14"/>
    </row>
    <row r="85" spans="1:37" s="11" customFormat="1" ht="15.75">
      <c r="A85" s="88">
        <v>81</v>
      </c>
      <c r="B85" s="104">
        <f>Расчет!C91</f>
        <v>0</v>
      </c>
      <c r="C85" s="105">
        <f>Расчет!D91</f>
        <v>0</v>
      </c>
      <c r="D85" s="105">
        <f>Расчет!E91</f>
        <v>0</v>
      </c>
      <c r="E85" s="75"/>
      <c r="F85" s="76">
        <f t="shared" si="19"/>
        <v>81</v>
      </c>
      <c r="G85" s="77" t="str">
        <f t="shared" si="29"/>
        <v/>
      </c>
      <c r="H85" s="77" t="str">
        <f t="shared" si="30"/>
        <v/>
      </c>
      <c r="I85" s="63" t="str">
        <f t="shared" si="22"/>
        <v>НЕВАЛИДНЫЙ</v>
      </c>
      <c r="J85" s="78" t="str">
        <f t="shared" si="23"/>
        <v/>
      </c>
      <c r="K85" s="63" t="str">
        <f t="shared" si="28"/>
        <v>НЕВАЛИДНЫЙ</v>
      </c>
      <c r="L85" s="77" t="str">
        <f t="shared" si="18"/>
        <v>НЕВАЛИДНЫЙ</v>
      </c>
      <c r="M85" s="101" t="str">
        <f t="shared" si="31"/>
        <v>НЕВАЛИДНЫЙ</v>
      </c>
      <c r="N85" s="63" t="e">
        <f t="shared" si="25"/>
        <v>#VALUE!</v>
      </c>
      <c r="O85" s="63" t="e">
        <f t="shared" si="26"/>
        <v>#VALUE!</v>
      </c>
      <c r="P85" s="63" t="e">
        <f t="shared" si="27"/>
        <v>#VALUE!</v>
      </c>
      <c r="Q85" s="38"/>
      <c r="R85" s="48"/>
      <c r="S85" s="48"/>
      <c r="T85" s="48"/>
      <c r="U85" s="48"/>
      <c r="V85" s="46"/>
      <c r="W85" s="46"/>
      <c r="X85" s="46"/>
      <c r="Y85" s="46"/>
      <c r="Z85" s="49"/>
      <c r="AA85" s="14"/>
      <c r="AB85" s="16"/>
      <c r="AC85" s="13"/>
      <c r="AG85" s="16"/>
      <c r="AH85" s="16"/>
      <c r="AI85" s="16"/>
      <c r="AJ85" s="14"/>
      <c r="AK85" s="14"/>
    </row>
    <row r="86" spans="1:37" s="11" customFormat="1" ht="15.75">
      <c r="A86" s="88">
        <v>82</v>
      </c>
      <c r="B86" s="104">
        <f>Расчет!C92</f>
        <v>0</v>
      </c>
      <c r="C86" s="105">
        <f>Расчет!D92</f>
        <v>0</v>
      </c>
      <c r="D86" s="105">
        <f>Расчет!E92</f>
        <v>0</v>
      </c>
      <c r="E86" s="75"/>
      <c r="F86" s="76">
        <f t="shared" si="19"/>
        <v>82</v>
      </c>
      <c r="G86" s="77" t="str">
        <f t="shared" si="29"/>
        <v/>
      </c>
      <c r="H86" s="77" t="str">
        <f t="shared" si="30"/>
        <v/>
      </c>
      <c r="I86" s="63" t="str">
        <f t="shared" si="22"/>
        <v>НЕВАЛИДНЫЙ</v>
      </c>
      <c r="J86" s="78" t="str">
        <f t="shared" si="23"/>
        <v/>
      </c>
      <c r="K86" s="63" t="str">
        <f t="shared" si="28"/>
        <v>НЕВАЛИДНЫЙ</v>
      </c>
      <c r="L86" s="77" t="str">
        <f t="shared" si="18"/>
        <v>НЕВАЛИДНЫЙ</v>
      </c>
      <c r="M86" s="101" t="str">
        <f t="shared" si="31"/>
        <v>НЕВАЛИДНЫЙ</v>
      </c>
      <c r="N86" s="63"/>
      <c r="O86" s="63"/>
      <c r="P86" s="63"/>
      <c r="Q86" s="38"/>
      <c r="R86" s="48"/>
      <c r="S86" s="48"/>
      <c r="T86" s="48"/>
      <c r="U86" s="48"/>
      <c r="V86" s="46"/>
      <c r="W86" s="46"/>
      <c r="X86" s="46"/>
      <c r="Y86" s="46"/>
      <c r="Z86" s="49"/>
      <c r="AA86" s="14"/>
      <c r="AB86" s="16"/>
      <c r="AC86" s="13"/>
      <c r="AG86" s="16"/>
      <c r="AH86" s="16"/>
      <c r="AI86" s="16"/>
      <c r="AJ86" s="14"/>
      <c r="AK86" s="14"/>
    </row>
    <row r="87" spans="1:37" s="11" customFormat="1" ht="15.75">
      <c r="A87" s="88">
        <v>83</v>
      </c>
      <c r="B87" s="104">
        <f>Расчет!C93</f>
        <v>0</v>
      </c>
      <c r="C87" s="105">
        <f>Расчет!D93</f>
        <v>0</v>
      </c>
      <c r="D87" s="105">
        <f>Расчет!E93</f>
        <v>0</v>
      </c>
      <c r="E87" s="75"/>
      <c r="F87" s="76">
        <f t="shared" si="19"/>
        <v>83</v>
      </c>
      <c r="G87" s="77" t="str">
        <f t="shared" si="29"/>
        <v/>
      </c>
      <c r="H87" s="77" t="str">
        <f t="shared" si="30"/>
        <v/>
      </c>
      <c r="I87" s="63" t="str">
        <f t="shared" si="22"/>
        <v>НЕВАЛИДНЫЙ</v>
      </c>
      <c r="J87" s="78" t="str">
        <f t="shared" si="23"/>
        <v/>
      </c>
      <c r="K87" s="63" t="str">
        <f t="shared" si="28"/>
        <v>НЕВАЛИДНЫЙ</v>
      </c>
      <c r="L87" s="77" t="str">
        <f t="shared" si="18"/>
        <v>НЕВАЛИДНЫЙ</v>
      </c>
      <c r="M87" s="101" t="str">
        <f t="shared" si="31"/>
        <v>НЕВАЛИДНЫЙ</v>
      </c>
      <c r="N87" s="63" t="e">
        <f t="shared" si="25"/>
        <v>#VALUE!</v>
      </c>
      <c r="O87" s="63" t="e">
        <f t="shared" si="26"/>
        <v>#VALUE!</v>
      </c>
      <c r="P87" s="63" t="e">
        <f t="shared" si="27"/>
        <v>#VALUE!</v>
      </c>
      <c r="Q87" s="38"/>
      <c r="R87" s="48"/>
      <c r="S87" s="48"/>
      <c r="T87" s="48"/>
      <c r="U87" s="48"/>
      <c r="V87" s="46"/>
      <c r="W87" s="46"/>
      <c r="X87" s="46"/>
      <c r="Y87" s="46"/>
      <c r="Z87" s="49"/>
      <c r="AA87" s="14"/>
      <c r="AB87" s="16"/>
      <c r="AC87" s="13"/>
      <c r="AG87" s="16"/>
      <c r="AH87" s="16"/>
      <c r="AI87" s="16"/>
      <c r="AJ87" s="14"/>
      <c r="AK87" s="14"/>
    </row>
    <row r="88" spans="1:37" s="11" customFormat="1" ht="15.75">
      <c r="A88" s="88">
        <v>84</v>
      </c>
      <c r="B88" s="104">
        <f>Расчет!C94</f>
        <v>0</v>
      </c>
      <c r="C88" s="105">
        <f>Расчет!D94</f>
        <v>0</v>
      </c>
      <c r="D88" s="105">
        <f>Расчет!E94</f>
        <v>0</v>
      </c>
      <c r="E88" s="75"/>
      <c r="F88" s="76">
        <f t="shared" si="19"/>
        <v>84</v>
      </c>
      <c r="G88" s="77" t="str">
        <f t="shared" si="29"/>
        <v/>
      </c>
      <c r="H88" s="77" t="str">
        <f t="shared" si="30"/>
        <v/>
      </c>
      <c r="I88" s="63" t="str">
        <f t="shared" si="22"/>
        <v>НЕВАЛИДНЫЙ</v>
      </c>
      <c r="J88" s="78" t="str">
        <f t="shared" si="23"/>
        <v/>
      </c>
      <c r="K88" s="63" t="str">
        <f t="shared" si="28"/>
        <v>НЕВАЛИДНЫЙ</v>
      </c>
      <c r="L88" s="77" t="str">
        <f t="shared" si="18"/>
        <v>НЕВАЛИДНЫЙ</v>
      </c>
      <c r="M88" s="101" t="str">
        <f t="shared" si="31"/>
        <v>НЕВАЛИДНЫЙ</v>
      </c>
      <c r="N88" s="63"/>
      <c r="O88" s="63"/>
      <c r="P88" s="63"/>
      <c r="Q88" s="38"/>
      <c r="R88" s="48"/>
      <c r="S88" s="48"/>
      <c r="T88" s="48"/>
      <c r="U88" s="48"/>
      <c r="V88" s="46"/>
      <c r="W88" s="46"/>
      <c r="X88" s="46"/>
      <c r="Y88" s="47"/>
      <c r="Z88" s="47"/>
      <c r="AA88" s="12"/>
      <c r="AB88" s="24" t="str">
        <f>IF(ISNUMBER(Z88)=TRUE,10^(TREND($I$3:$I$4,#REF!,Z88)),IF(ISTEXT(Z88)=TRUE,Z88,""))</f>
        <v/>
      </c>
      <c r="AC88" s="13"/>
      <c r="AG88" s="16"/>
      <c r="AH88" s="16"/>
      <c r="AI88" s="16"/>
      <c r="AJ88" s="14"/>
      <c r="AK88" s="14"/>
    </row>
    <row r="89" spans="1:37" s="11" customFormat="1" ht="15.75">
      <c r="A89" s="88">
        <v>85</v>
      </c>
      <c r="B89" s="104">
        <f>Расчет!C95</f>
        <v>0</v>
      </c>
      <c r="C89" s="105">
        <f>Расчет!D95</f>
        <v>0</v>
      </c>
      <c r="D89" s="105">
        <f>Расчет!E95</f>
        <v>0</v>
      </c>
      <c r="E89" s="75"/>
      <c r="F89" s="76">
        <f t="shared" si="19"/>
        <v>85</v>
      </c>
      <c r="G89" s="77" t="str">
        <f t="shared" si="29"/>
        <v/>
      </c>
      <c r="H89" s="77" t="str">
        <f t="shared" si="30"/>
        <v/>
      </c>
      <c r="I89" s="63" t="str">
        <f t="shared" si="22"/>
        <v>НЕВАЛИДНЫЙ</v>
      </c>
      <c r="J89" s="78" t="str">
        <f t="shared" si="23"/>
        <v/>
      </c>
      <c r="K89" s="63" t="str">
        <f t="shared" si="28"/>
        <v>НЕВАЛИДНЫЙ</v>
      </c>
      <c r="L89" s="77" t="str">
        <f t="shared" si="18"/>
        <v>НЕВАЛИДНЫЙ</v>
      </c>
      <c r="M89" s="101" t="str">
        <f t="shared" si="31"/>
        <v>НЕВАЛИДНЫЙ</v>
      </c>
      <c r="N89" s="63" t="e">
        <f t="shared" si="25"/>
        <v>#VALUE!</v>
      </c>
      <c r="O89" s="63" t="e">
        <f t="shared" si="26"/>
        <v>#VALUE!</v>
      </c>
      <c r="P89" s="63" t="e">
        <f t="shared" si="27"/>
        <v>#VALUE!</v>
      </c>
      <c r="Q89" s="38"/>
      <c r="R89" s="48"/>
      <c r="S89" s="48"/>
      <c r="T89" s="48"/>
      <c r="U89" s="48"/>
      <c r="V89" s="46"/>
      <c r="W89" s="46"/>
      <c r="X89" s="46"/>
      <c r="Y89" s="47"/>
      <c r="Z89" s="47"/>
      <c r="AA89" s="12"/>
      <c r="AB89" s="24" t="str">
        <f>IF(ISNUMBER(Z89)=TRUE,10^(TREND($I$3:$I$4,#REF!,Z89)),IF(ISTEXT(Z89)=TRUE,Z89,""))</f>
        <v/>
      </c>
      <c r="AC89" s="13"/>
      <c r="AG89" s="16"/>
      <c r="AH89" s="16"/>
      <c r="AI89" s="16"/>
      <c r="AJ89" s="14"/>
      <c r="AK89" s="14"/>
    </row>
    <row r="90" spans="1:37" s="11" customFormat="1" ht="15.75">
      <c r="A90" s="88">
        <v>86</v>
      </c>
      <c r="B90" s="104">
        <f>Расчет!C96</f>
        <v>0</v>
      </c>
      <c r="C90" s="105">
        <f>Расчет!D96</f>
        <v>0</v>
      </c>
      <c r="D90" s="105">
        <f>Расчет!E96</f>
        <v>0</v>
      </c>
      <c r="E90" s="75"/>
      <c r="F90" s="76">
        <f t="shared" si="19"/>
        <v>86</v>
      </c>
      <c r="G90" s="77" t="str">
        <f t="shared" si="29"/>
        <v/>
      </c>
      <c r="H90" s="77" t="str">
        <f t="shared" si="30"/>
        <v/>
      </c>
      <c r="I90" s="63" t="str">
        <f t="shared" si="22"/>
        <v>НЕВАЛИДНЫЙ</v>
      </c>
      <c r="J90" s="78" t="str">
        <f t="shared" si="23"/>
        <v/>
      </c>
      <c r="K90" s="63" t="str">
        <f t="shared" si="28"/>
        <v>НЕВАЛИДНЫЙ</v>
      </c>
      <c r="L90" s="77" t="str">
        <f t="shared" si="18"/>
        <v>НЕВАЛИДНЫЙ</v>
      </c>
      <c r="M90" s="101" t="str">
        <f t="shared" si="31"/>
        <v>НЕВАЛИДНЫЙ</v>
      </c>
      <c r="N90" s="63"/>
      <c r="O90" s="63"/>
      <c r="P90" s="63"/>
      <c r="Q90" s="38"/>
      <c r="R90" s="48"/>
      <c r="S90" s="48"/>
      <c r="T90" s="48"/>
      <c r="U90" s="48"/>
      <c r="V90" s="46"/>
      <c r="W90" s="46"/>
      <c r="X90" s="46"/>
      <c r="Y90" s="47"/>
      <c r="Z90" s="47"/>
      <c r="AA90" s="12"/>
      <c r="AB90" s="24" t="str">
        <f>IF(ISNUMBER(Z90)=TRUE,10^(TREND($I$3:$I$4,#REF!,Z90)),IF(ISTEXT(Z90)=TRUE,Z90,""))</f>
        <v/>
      </c>
      <c r="AC90" s="13"/>
      <c r="AG90" s="16"/>
      <c r="AH90" s="16"/>
      <c r="AI90" s="16"/>
      <c r="AJ90" s="14"/>
      <c r="AK90" s="14"/>
    </row>
    <row r="91" spans="1:37" s="11" customFormat="1" ht="15.75">
      <c r="A91" s="88">
        <v>87</v>
      </c>
      <c r="B91" s="104">
        <f>Расчет!C97</f>
        <v>0</v>
      </c>
      <c r="C91" s="105">
        <f>Расчет!D97</f>
        <v>0</v>
      </c>
      <c r="D91" s="105">
        <f>Расчет!E97</f>
        <v>0</v>
      </c>
      <c r="E91" s="75"/>
      <c r="F91" s="76">
        <f t="shared" si="19"/>
        <v>87</v>
      </c>
      <c r="G91" s="77" t="str">
        <f t="shared" si="29"/>
        <v/>
      </c>
      <c r="H91" s="77" t="str">
        <f t="shared" si="30"/>
        <v/>
      </c>
      <c r="I91" s="63" t="str">
        <f t="shared" si="22"/>
        <v>НЕВАЛИДНЫЙ</v>
      </c>
      <c r="J91" s="78" t="str">
        <f t="shared" si="23"/>
        <v/>
      </c>
      <c r="K91" s="63" t="str">
        <f t="shared" si="28"/>
        <v>НЕВАЛИДНЫЙ</v>
      </c>
      <c r="L91" s="77" t="str">
        <f t="shared" si="18"/>
        <v>НЕВАЛИДНЫЙ</v>
      </c>
      <c r="M91" s="101" t="str">
        <f t="shared" si="31"/>
        <v>НЕВАЛИДНЫЙ</v>
      </c>
      <c r="N91" s="63" t="e">
        <f t="shared" si="25"/>
        <v>#VALUE!</v>
      </c>
      <c r="O91" s="63" t="e">
        <f t="shared" si="26"/>
        <v>#VALUE!</v>
      </c>
      <c r="P91" s="63" t="e">
        <f t="shared" si="27"/>
        <v>#VALUE!</v>
      </c>
      <c r="Q91" s="38"/>
      <c r="R91" s="48"/>
      <c r="S91" s="48"/>
      <c r="T91" s="48"/>
      <c r="U91" s="48"/>
      <c r="V91" s="46"/>
      <c r="W91" s="46"/>
      <c r="X91" s="46"/>
      <c r="Y91" s="47"/>
      <c r="Z91" s="47"/>
      <c r="AA91" s="12"/>
      <c r="AB91" s="24"/>
      <c r="AC91" s="13"/>
      <c r="AG91" s="16"/>
      <c r="AH91" s="16"/>
      <c r="AI91" s="16"/>
      <c r="AJ91" s="14"/>
      <c r="AK91" s="14"/>
    </row>
    <row r="92" spans="1:37" s="11" customFormat="1" ht="15.75">
      <c r="A92" s="88">
        <v>88</v>
      </c>
      <c r="B92" s="104">
        <f>Расчет!C98</f>
        <v>0</v>
      </c>
      <c r="C92" s="105">
        <f>Расчет!D98</f>
        <v>0</v>
      </c>
      <c r="D92" s="105">
        <f>Расчет!E98</f>
        <v>0</v>
      </c>
      <c r="E92" s="75"/>
      <c r="F92" s="76">
        <f t="shared" si="19"/>
        <v>88</v>
      </c>
      <c r="G92" s="77" t="str">
        <f t="shared" si="29"/>
        <v/>
      </c>
      <c r="H92" s="77" t="str">
        <f t="shared" si="30"/>
        <v/>
      </c>
      <c r="I92" s="63" t="str">
        <f t="shared" si="22"/>
        <v>НЕВАЛИДНЫЙ</v>
      </c>
      <c r="J92" s="78" t="str">
        <f t="shared" si="23"/>
        <v/>
      </c>
      <c r="K92" s="63" t="str">
        <f t="shared" si="28"/>
        <v>НЕВАЛИДНЫЙ</v>
      </c>
      <c r="L92" s="77" t="str">
        <f t="shared" si="18"/>
        <v>НЕВАЛИДНЫЙ</v>
      </c>
      <c r="M92" s="101" t="str">
        <f t="shared" si="31"/>
        <v>НЕВАЛИДНЫЙ</v>
      </c>
      <c r="N92" s="63"/>
      <c r="O92" s="63"/>
      <c r="P92" s="63"/>
      <c r="Q92" s="38"/>
      <c r="R92" s="48"/>
      <c r="S92" s="48"/>
      <c r="T92" s="48"/>
      <c r="U92" s="48"/>
      <c r="V92" s="46"/>
      <c r="W92" s="46"/>
      <c r="X92" s="46"/>
      <c r="Y92" s="47"/>
      <c r="Z92" s="47"/>
      <c r="AA92" s="12"/>
      <c r="AB92" s="24"/>
      <c r="AC92" s="13"/>
      <c r="AG92" s="16"/>
      <c r="AH92" s="16"/>
      <c r="AI92" s="16"/>
      <c r="AJ92" s="14"/>
      <c r="AK92" s="14"/>
    </row>
    <row r="93" spans="1:37" s="11" customFormat="1" ht="15.75">
      <c r="A93" s="88">
        <v>89</v>
      </c>
      <c r="B93" s="104">
        <f>Расчет!C99</f>
        <v>0</v>
      </c>
      <c r="C93" s="105">
        <f>Расчет!D99</f>
        <v>0</v>
      </c>
      <c r="D93" s="105">
        <f>Расчет!E99</f>
        <v>0</v>
      </c>
      <c r="E93" s="75"/>
      <c r="F93" s="76">
        <f t="shared" si="19"/>
        <v>89</v>
      </c>
      <c r="G93" s="77" t="str">
        <f t="shared" si="29"/>
        <v/>
      </c>
      <c r="H93" s="77" t="str">
        <f t="shared" si="30"/>
        <v/>
      </c>
      <c r="I93" s="63" t="str">
        <f t="shared" si="22"/>
        <v>НЕВАЛИДНЫЙ</v>
      </c>
      <c r="J93" s="78" t="str">
        <f t="shared" si="23"/>
        <v/>
      </c>
      <c r="K93" s="63" t="str">
        <f t="shared" si="28"/>
        <v>НЕВАЛИДНЫЙ</v>
      </c>
      <c r="L93" s="77" t="str">
        <f t="shared" si="18"/>
        <v>НЕВАЛИДНЫЙ</v>
      </c>
      <c r="M93" s="101" t="str">
        <f t="shared" si="31"/>
        <v>НЕВАЛИДНЫЙ</v>
      </c>
      <c r="N93" s="63" t="e">
        <f t="shared" si="25"/>
        <v>#VALUE!</v>
      </c>
      <c r="O93" s="63" t="e">
        <f t="shared" si="26"/>
        <v>#VALUE!</v>
      </c>
      <c r="P93" s="63" t="e">
        <f t="shared" si="27"/>
        <v>#VALUE!</v>
      </c>
      <c r="Q93" s="38"/>
      <c r="R93" s="48"/>
      <c r="S93" s="48"/>
      <c r="T93" s="48"/>
      <c r="U93" s="48"/>
      <c r="V93" s="46"/>
      <c r="W93" s="46"/>
      <c r="X93" s="46"/>
      <c r="Y93" s="47"/>
      <c r="Z93" s="47"/>
      <c r="AA93" s="12"/>
      <c r="AB93" s="24" t="str">
        <f>IF(ISNUMBER(Z93)=TRUE,10^(TREND($I$3:$I$4,#REF!,Z93)),IF(ISTEXT(Z93)=TRUE,Z93,""))</f>
        <v/>
      </c>
      <c r="AC93" s="13"/>
      <c r="AG93" s="16"/>
      <c r="AH93" s="16"/>
      <c r="AI93" s="16"/>
      <c r="AJ93" s="14"/>
      <c r="AK93" s="14"/>
    </row>
    <row r="94" spans="1:37" s="11" customFormat="1" ht="15.75">
      <c r="A94" s="88">
        <v>90</v>
      </c>
      <c r="B94" s="104">
        <f>Расчет!C100</f>
        <v>0</v>
      </c>
      <c r="C94" s="105">
        <f>Расчет!D100</f>
        <v>0</v>
      </c>
      <c r="D94" s="105">
        <f>Расчет!E100</f>
        <v>0</v>
      </c>
      <c r="E94" s="75"/>
      <c r="F94" s="76">
        <f t="shared" si="19"/>
        <v>90</v>
      </c>
      <c r="G94" s="77" t="str">
        <f t="shared" si="29"/>
        <v/>
      </c>
      <c r="H94" s="77" t="str">
        <f t="shared" si="30"/>
        <v/>
      </c>
      <c r="I94" s="63" t="str">
        <f t="shared" si="22"/>
        <v>НЕВАЛИДНЫЙ</v>
      </c>
      <c r="J94" s="78" t="str">
        <f t="shared" si="23"/>
        <v/>
      </c>
      <c r="K94" s="63" t="str">
        <f t="shared" si="28"/>
        <v>НЕВАЛИДНЫЙ</v>
      </c>
      <c r="L94" s="77" t="str">
        <f t="shared" si="18"/>
        <v>НЕВАЛИДНЫЙ</v>
      </c>
      <c r="M94" s="101" t="str">
        <f t="shared" si="31"/>
        <v>НЕВАЛИДНЫЙ</v>
      </c>
      <c r="N94" s="63"/>
      <c r="O94" s="63"/>
      <c r="P94" s="63"/>
      <c r="Q94" s="38"/>
      <c r="R94" s="48"/>
      <c r="S94" s="48"/>
      <c r="T94" s="48"/>
      <c r="U94" s="48"/>
      <c r="V94" s="46"/>
      <c r="W94" s="46"/>
      <c r="X94" s="46"/>
      <c r="Y94" s="46"/>
      <c r="Z94" s="49"/>
      <c r="AA94" s="14"/>
      <c r="AB94" s="16"/>
      <c r="AC94" s="13"/>
      <c r="AG94" s="16"/>
      <c r="AH94" s="16"/>
      <c r="AI94" s="16"/>
      <c r="AJ94" s="14"/>
      <c r="AK94" s="14"/>
    </row>
    <row r="95" spans="1:37" s="11" customFormat="1" ht="15.75">
      <c r="A95" s="88">
        <v>91</v>
      </c>
      <c r="B95" s="104">
        <f>Расчет!C101</f>
        <v>0</v>
      </c>
      <c r="C95" s="105">
        <f>Расчет!D101</f>
        <v>0</v>
      </c>
      <c r="D95" s="105">
        <f>Расчет!E101</f>
        <v>0</v>
      </c>
      <c r="E95" s="75"/>
      <c r="F95" s="76">
        <f t="shared" si="19"/>
        <v>91</v>
      </c>
      <c r="G95" s="77" t="str">
        <f t="shared" si="29"/>
        <v/>
      </c>
      <c r="H95" s="77" t="str">
        <f t="shared" si="30"/>
        <v/>
      </c>
      <c r="I95" s="63" t="str">
        <f t="shared" si="22"/>
        <v>НЕВАЛИДНЫЙ</v>
      </c>
      <c r="J95" s="78" t="str">
        <f t="shared" si="23"/>
        <v/>
      </c>
      <c r="K95" s="63" t="str">
        <f t="shared" si="28"/>
        <v>НЕВАЛИДНЫЙ</v>
      </c>
      <c r="L95" s="77" t="str">
        <f t="shared" si="18"/>
        <v>НЕВАЛИДНЫЙ</v>
      </c>
      <c r="M95" s="101" t="str">
        <f t="shared" si="31"/>
        <v>НЕВАЛИДНЫЙ</v>
      </c>
      <c r="N95" s="63" t="e">
        <f t="shared" si="25"/>
        <v>#VALUE!</v>
      </c>
      <c r="O95" s="63" t="e">
        <f t="shared" si="26"/>
        <v>#VALUE!</v>
      </c>
      <c r="P95" s="63" t="e">
        <f t="shared" si="27"/>
        <v>#VALUE!</v>
      </c>
      <c r="Q95" s="38"/>
      <c r="R95" s="48"/>
      <c r="S95" s="48"/>
      <c r="T95" s="48"/>
      <c r="U95" s="48"/>
      <c r="V95" s="46"/>
      <c r="W95" s="46"/>
      <c r="X95" s="46"/>
      <c r="Y95" s="46"/>
      <c r="Z95" s="49"/>
      <c r="AA95" s="14"/>
      <c r="AB95" s="16"/>
      <c r="AC95" s="13"/>
      <c r="AG95" s="16"/>
      <c r="AH95" s="16"/>
      <c r="AI95" s="16"/>
      <c r="AJ95" s="14"/>
      <c r="AK95" s="14"/>
    </row>
    <row r="96" spans="1:37" s="11" customFormat="1" ht="15.75">
      <c r="A96" s="88">
        <v>92</v>
      </c>
      <c r="B96" s="104">
        <f>Расчет!C102</f>
        <v>0</v>
      </c>
      <c r="C96" s="105">
        <f>Расчет!D102</f>
        <v>0</v>
      </c>
      <c r="D96" s="105">
        <f>Расчет!E102</f>
        <v>0</v>
      </c>
      <c r="E96" s="75"/>
      <c r="F96" s="76">
        <f t="shared" si="19"/>
        <v>92</v>
      </c>
      <c r="G96" s="77" t="str">
        <f t="shared" si="29"/>
        <v/>
      </c>
      <c r="H96" s="77" t="str">
        <f t="shared" si="30"/>
        <v/>
      </c>
      <c r="I96" s="63" t="str">
        <f t="shared" si="22"/>
        <v>НЕВАЛИДНЫЙ</v>
      </c>
      <c r="J96" s="78" t="str">
        <f t="shared" si="23"/>
        <v/>
      </c>
      <c r="K96" s="63" t="str">
        <f t="shared" si="28"/>
        <v>НЕВАЛИДНЫЙ</v>
      </c>
      <c r="L96" s="77" t="str">
        <f t="shared" si="18"/>
        <v>НЕВАЛИДНЫЙ</v>
      </c>
      <c r="M96" s="101" t="str">
        <f t="shared" si="31"/>
        <v>НЕВАЛИДНЫЙ</v>
      </c>
      <c r="N96" s="63"/>
      <c r="O96" s="63"/>
      <c r="P96" s="63"/>
      <c r="Q96" s="38"/>
      <c r="R96" s="48"/>
      <c r="S96" s="48"/>
      <c r="T96" s="48"/>
      <c r="U96" s="48"/>
      <c r="V96" s="46"/>
      <c r="W96" s="46"/>
      <c r="X96" s="46"/>
      <c r="Y96" s="46"/>
      <c r="Z96" s="49"/>
      <c r="AA96" s="14"/>
      <c r="AB96" s="16"/>
      <c r="AC96" s="13"/>
      <c r="AG96" s="16"/>
      <c r="AH96" s="16"/>
      <c r="AI96" s="16"/>
      <c r="AJ96" s="14"/>
      <c r="AK96" s="14"/>
    </row>
    <row r="97" spans="1:37" s="11" customFormat="1" ht="15.75">
      <c r="A97" s="88">
        <v>93</v>
      </c>
      <c r="B97" s="104">
        <f>Расчет!C103</f>
        <v>0</v>
      </c>
      <c r="C97" s="105">
        <f>Расчет!D103</f>
        <v>0</v>
      </c>
      <c r="D97" s="105">
        <f>Расчет!E103</f>
        <v>0</v>
      </c>
      <c r="E97" s="75"/>
      <c r="F97" s="76">
        <f t="shared" si="19"/>
        <v>93</v>
      </c>
      <c r="G97" s="77" t="str">
        <f t="shared" si="29"/>
        <v/>
      </c>
      <c r="H97" s="77" t="str">
        <f t="shared" si="30"/>
        <v/>
      </c>
      <c r="I97" s="63" t="str">
        <f t="shared" si="22"/>
        <v>НЕВАЛИДНЫЙ</v>
      </c>
      <c r="J97" s="78" t="str">
        <f t="shared" si="23"/>
        <v/>
      </c>
      <c r="K97" s="63" t="str">
        <f t="shared" si="28"/>
        <v>НЕВАЛИДНЫЙ</v>
      </c>
      <c r="L97" s="77" t="str">
        <f t="shared" si="18"/>
        <v>НЕВАЛИДНЫЙ</v>
      </c>
      <c r="M97" s="101" t="str">
        <f t="shared" si="31"/>
        <v>НЕВАЛИДНЫЙ</v>
      </c>
      <c r="N97" s="63" t="e">
        <f t="shared" si="25"/>
        <v>#VALUE!</v>
      </c>
      <c r="O97" s="63" t="e">
        <f t="shared" si="26"/>
        <v>#VALUE!</v>
      </c>
      <c r="P97" s="63" t="e">
        <f t="shared" si="27"/>
        <v>#VALUE!</v>
      </c>
      <c r="Q97" s="38"/>
      <c r="R97" s="48"/>
      <c r="S97" s="48"/>
      <c r="T97" s="48"/>
      <c r="U97" s="48"/>
      <c r="V97" s="46"/>
      <c r="W97" s="46"/>
      <c r="X97" s="46"/>
      <c r="Y97" s="46"/>
      <c r="Z97" s="49"/>
      <c r="AA97" s="14"/>
      <c r="AB97" s="16"/>
      <c r="AC97" s="13"/>
      <c r="AG97" s="16"/>
      <c r="AH97" s="16"/>
      <c r="AI97" s="16"/>
      <c r="AJ97" s="14"/>
      <c r="AK97" s="14"/>
    </row>
    <row r="98" spans="1:37" s="11" customFormat="1" ht="15.75">
      <c r="A98" s="88">
        <v>94</v>
      </c>
      <c r="B98" s="104">
        <f>Расчет!C104</f>
        <v>0</v>
      </c>
      <c r="C98" s="105">
        <f>Расчет!D104</f>
        <v>0</v>
      </c>
      <c r="D98" s="105">
        <f>Расчет!E104</f>
        <v>0</v>
      </c>
      <c r="E98" s="75"/>
      <c r="F98" s="76">
        <f t="shared" si="19"/>
        <v>94</v>
      </c>
      <c r="G98" s="77" t="str">
        <f t="shared" si="29"/>
        <v/>
      </c>
      <c r="H98" s="77" t="str">
        <f t="shared" si="30"/>
        <v/>
      </c>
      <c r="I98" s="63" t="str">
        <f t="shared" si="22"/>
        <v>НЕВАЛИДНЫЙ</v>
      </c>
      <c r="J98" s="78" t="str">
        <f t="shared" si="23"/>
        <v/>
      </c>
      <c r="K98" s="63" t="str">
        <f t="shared" si="28"/>
        <v>НЕВАЛИДНЫЙ</v>
      </c>
      <c r="L98" s="77" t="str">
        <f t="shared" si="18"/>
        <v>НЕВАЛИДНЫЙ</v>
      </c>
      <c r="M98" s="101" t="str">
        <f t="shared" si="31"/>
        <v>НЕВАЛИДНЫЙ</v>
      </c>
      <c r="N98" s="63"/>
      <c r="O98" s="63"/>
      <c r="P98" s="63"/>
      <c r="Q98" s="38"/>
      <c r="R98" s="48"/>
      <c r="S98" s="48"/>
      <c r="T98" s="48"/>
      <c r="U98" s="48"/>
      <c r="V98" s="46"/>
      <c r="W98" s="46"/>
      <c r="X98" s="46"/>
      <c r="Y98" s="46"/>
      <c r="Z98" s="49"/>
      <c r="AA98" s="14"/>
      <c r="AB98" s="16"/>
      <c r="AC98" s="13"/>
      <c r="AG98" s="16"/>
      <c r="AH98" s="16"/>
      <c r="AI98" s="16"/>
      <c r="AJ98" s="14"/>
      <c r="AK98" s="14"/>
    </row>
    <row r="99" spans="1:37" s="11" customFormat="1" ht="15.75">
      <c r="A99" s="88">
        <v>95</v>
      </c>
      <c r="B99" s="104">
        <f>Расчет!C105</f>
        <v>0</v>
      </c>
      <c r="C99" s="105">
        <f>Расчет!D105</f>
        <v>0</v>
      </c>
      <c r="D99" s="105">
        <f>Расчет!E105</f>
        <v>0</v>
      </c>
      <c r="E99" s="75"/>
      <c r="F99" s="76">
        <f t="shared" si="19"/>
        <v>95</v>
      </c>
      <c r="G99" s="77" t="str">
        <f t="shared" si="29"/>
        <v/>
      </c>
      <c r="H99" s="77" t="str">
        <f t="shared" si="30"/>
        <v/>
      </c>
      <c r="I99" s="63" t="str">
        <f t="shared" si="22"/>
        <v>НЕВАЛИДНЫЙ</v>
      </c>
      <c r="J99" s="78" t="str">
        <f t="shared" si="23"/>
        <v/>
      </c>
      <c r="K99" s="63" t="str">
        <f t="shared" si="28"/>
        <v>НЕВАЛИДНЫЙ</v>
      </c>
      <c r="L99" s="77" t="str">
        <f>IF(ISTEXT(K99)=TRUE,K99,IF(AND(J99=J100,J99=J100)=TRUE,STDEV(I99:I100),IF(AND(J99=J100,J100&lt;&gt;J100,J99&lt;&gt;J98)=TRUE,STDEV(I99:I100),IF(AND(J99&lt;&gt;J98,J99&lt;&gt;J100)=TRUE,"n=1",""))))</f>
        <v>НЕВАЛИДНЫЙ</v>
      </c>
      <c r="M99" s="101" t="str">
        <f t="shared" si="31"/>
        <v>НЕВАЛИДНЫЙ</v>
      </c>
      <c r="N99" s="63" t="e">
        <f t="shared" si="25"/>
        <v>#VALUE!</v>
      </c>
      <c r="O99" s="63" t="e">
        <f t="shared" si="26"/>
        <v>#VALUE!</v>
      </c>
      <c r="P99" s="63" t="e">
        <f t="shared" si="27"/>
        <v>#VALUE!</v>
      </c>
      <c r="Q99" s="38"/>
      <c r="R99" s="48"/>
      <c r="S99" s="48"/>
      <c r="T99" s="48"/>
      <c r="U99" s="48"/>
      <c r="V99" s="46"/>
      <c r="W99" s="46"/>
      <c r="X99" s="46"/>
      <c r="Y99" s="46"/>
      <c r="Z99" s="49"/>
      <c r="AA99" s="14"/>
      <c r="AB99" s="16"/>
      <c r="AC99" s="13"/>
      <c r="AG99" s="16"/>
      <c r="AH99" s="16"/>
      <c r="AI99" s="16"/>
      <c r="AJ99" s="14"/>
      <c r="AK99" s="14"/>
    </row>
    <row r="100" spans="1:37" s="11" customFormat="1" ht="15.75">
      <c r="A100" s="88">
        <v>96</v>
      </c>
      <c r="B100" s="104">
        <f>Расчет!C106</f>
        <v>0</v>
      </c>
      <c r="C100" s="105">
        <f>Расчет!D106</f>
        <v>0</v>
      </c>
      <c r="D100" s="105">
        <f>Расчет!E106</f>
        <v>0</v>
      </c>
      <c r="E100" s="75"/>
      <c r="F100" s="76">
        <f t="shared" si="19"/>
        <v>96</v>
      </c>
      <c r="G100" s="77" t="str">
        <f t="shared" si="29"/>
        <v/>
      </c>
      <c r="H100" s="77" t="str">
        <f t="shared" si="30"/>
        <v/>
      </c>
      <c r="I100" s="63" t="str">
        <f t="shared" si="22"/>
        <v>НЕВАЛИДНЫЙ</v>
      </c>
      <c r="J100" s="78" t="str">
        <f t="shared" si="23"/>
        <v/>
      </c>
      <c r="K100" s="63" t="str">
        <f>IF(ISTEXT(I100)=TRUE,I100,IF(AND(J100=J101,J100=J102)=TRUE,AVERAGE(I100:I102),IF(AND(J100=J101,J101&lt;&gt;J102,J100&lt;&gt;J99)=TRUE,AVERAGE(I100:I101),IF(AND(J100&lt;&gt;J99,J100&lt;&gt;J101)=TRUE,I100,""))))</f>
        <v>НЕВАЛИДНЫЙ</v>
      </c>
      <c r="L100" s="77" t="str">
        <f>IF(ISTEXT(K100)=TRUE,K100,IF(AND(J100=J101,J100=J101)=TRUE,STDEV(I100:I101),IF(AND(J100=J101,J101&lt;&gt;J101,J100&lt;&gt;J99)=TRUE,STDEV(I100:I101),IF(AND(J100&lt;&gt;J99,J100&lt;&gt;J101)=TRUE,"n=1",""))))</f>
        <v>НЕВАЛИДНЫЙ</v>
      </c>
      <c r="M100" s="101" t="str">
        <f t="shared" si="31"/>
        <v>НЕВАЛИДНЫЙ</v>
      </c>
      <c r="N100" s="63"/>
      <c r="O100" s="63"/>
      <c r="P100" s="63"/>
      <c r="Q100" s="38"/>
      <c r="R100" s="48"/>
      <c r="S100" s="48"/>
      <c r="T100" s="48"/>
      <c r="U100" s="48"/>
      <c r="V100" s="46"/>
      <c r="W100" s="46"/>
      <c r="X100" s="46"/>
      <c r="Y100" s="46"/>
      <c r="Z100" s="49"/>
      <c r="AA100" s="14"/>
      <c r="AB100" s="16"/>
      <c r="AC100" s="13"/>
      <c r="AG100" s="16"/>
      <c r="AH100" s="16"/>
      <c r="AI100" s="16"/>
      <c r="AJ100" s="14"/>
      <c r="AK100" s="14"/>
    </row>
    <row r="101" spans="1:37" s="11" customFormat="1" ht="14.25">
      <c r="A101" s="79"/>
      <c r="B101" s="106"/>
      <c r="C101" s="106"/>
      <c r="D101" s="106"/>
      <c r="E101" s="80"/>
      <c r="F101" s="80"/>
      <c r="G101" s="76"/>
      <c r="H101" s="80"/>
      <c r="I101" s="80"/>
      <c r="J101" s="80"/>
      <c r="K101" s="80"/>
      <c r="L101" s="80"/>
      <c r="M101" s="102"/>
      <c r="N101" s="46"/>
      <c r="O101" s="46"/>
      <c r="P101" s="46"/>
      <c r="Q101" s="46"/>
      <c r="R101" s="48"/>
      <c r="S101" s="48"/>
      <c r="T101" s="48"/>
      <c r="U101" s="48"/>
      <c r="V101" s="46"/>
      <c r="W101" s="46"/>
      <c r="X101" s="46"/>
      <c r="Y101" s="46"/>
      <c r="Z101" s="49"/>
      <c r="AA101" s="14"/>
      <c r="AB101" s="16"/>
      <c r="AC101" s="13"/>
      <c r="AG101" s="16"/>
      <c r="AH101" s="16"/>
      <c r="AI101" s="16"/>
      <c r="AJ101" s="14"/>
      <c r="AK101" s="14"/>
    </row>
    <row r="102" spans="1:37" s="11" customFormat="1" ht="14.25">
      <c r="A102" s="79"/>
      <c r="B102" s="106"/>
      <c r="C102" s="106"/>
      <c r="D102" s="106"/>
      <c r="E102" s="80"/>
      <c r="F102" s="80"/>
      <c r="G102" s="76"/>
      <c r="H102" s="80"/>
      <c r="I102" s="80"/>
      <c r="J102" s="80"/>
      <c r="K102" s="80"/>
      <c r="L102" s="80"/>
      <c r="M102" s="102"/>
      <c r="N102" s="46"/>
      <c r="O102" s="46"/>
      <c r="P102" s="46"/>
      <c r="Q102" s="46"/>
      <c r="R102" s="39"/>
      <c r="S102" s="39"/>
      <c r="T102" s="39"/>
      <c r="U102" s="39"/>
      <c r="V102" s="47"/>
      <c r="W102" s="47"/>
      <c r="X102" s="47"/>
      <c r="Y102" s="47"/>
      <c r="Z102" s="49"/>
      <c r="AA102" s="14"/>
      <c r="AB102" s="16"/>
      <c r="AC102" s="13"/>
      <c r="AG102" s="16"/>
      <c r="AH102" s="16"/>
      <c r="AI102" s="16"/>
      <c r="AJ102" s="14"/>
      <c r="AK102" s="14"/>
    </row>
    <row r="103" spans="1:37" s="11" customFormat="1" ht="14.25">
      <c r="A103" s="79"/>
      <c r="B103" s="106"/>
      <c r="C103" s="106"/>
      <c r="D103" s="106"/>
      <c r="E103" s="80"/>
      <c r="F103" s="80"/>
      <c r="G103" s="76"/>
      <c r="H103" s="80"/>
      <c r="I103" s="80"/>
      <c r="J103" s="80"/>
      <c r="K103" s="80"/>
      <c r="L103" s="80"/>
      <c r="M103" s="102"/>
      <c r="N103" s="46"/>
      <c r="O103" s="46"/>
      <c r="P103" s="46"/>
      <c r="Q103" s="46"/>
      <c r="R103" s="48"/>
      <c r="S103" s="48"/>
      <c r="T103" s="48"/>
      <c r="U103" s="48"/>
      <c r="V103" s="46"/>
      <c r="W103" s="46"/>
      <c r="X103" s="46"/>
      <c r="Y103" s="46"/>
      <c r="Z103" s="49"/>
      <c r="AA103" s="14"/>
      <c r="AB103" s="16"/>
      <c r="AC103" s="13"/>
      <c r="AG103" s="16"/>
      <c r="AH103" s="16"/>
      <c r="AI103" s="16"/>
      <c r="AJ103" s="14"/>
      <c r="AK103" s="14"/>
    </row>
    <row r="104" spans="1:37" s="11" customFormat="1" ht="14.25">
      <c r="A104" s="79"/>
      <c r="B104" s="106"/>
      <c r="C104" s="106"/>
      <c r="D104" s="106"/>
      <c r="E104" s="80"/>
      <c r="F104" s="80"/>
      <c r="G104" s="76"/>
      <c r="H104" s="80"/>
      <c r="I104" s="80"/>
      <c r="J104" s="80"/>
      <c r="K104" s="80"/>
      <c r="L104" s="80"/>
      <c r="M104" s="102"/>
      <c r="N104" s="46"/>
      <c r="O104" s="46"/>
      <c r="P104" s="46"/>
      <c r="Q104" s="46"/>
      <c r="R104" s="39"/>
      <c r="S104" s="39"/>
      <c r="T104" s="39"/>
      <c r="U104" s="39"/>
      <c r="V104" s="47"/>
      <c r="W104" s="47"/>
      <c r="X104" s="47"/>
      <c r="Y104" s="47"/>
      <c r="Z104" s="49"/>
      <c r="AA104" s="14"/>
      <c r="AB104" s="16"/>
      <c r="AC104" s="13"/>
      <c r="AG104" s="16"/>
      <c r="AH104" s="16"/>
      <c r="AI104" s="16"/>
      <c r="AJ104" s="14"/>
      <c r="AK104" s="14"/>
    </row>
    <row r="105" spans="1:37" s="11" customFormat="1" ht="14.25">
      <c r="A105" s="79"/>
      <c r="B105" s="106"/>
      <c r="C105" s="106"/>
      <c r="D105" s="106"/>
      <c r="E105" s="80"/>
      <c r="F105" s="80"/>
      <c r="G105" s="76"/>
      <c r="H105" s="80"/>
      <c r="I105" s="80"/>
      <c r="J105" s="80"/>
      <c r="K105" s="80"/>
      <c r="L105" s="80"/>
      <c r="M105" s="102"/>
      <c r="N105" s="46"/>
      <c r="O105" s="46"/>
      <c r="P105" s="46"/>
      <c r="Q105" s="46"/>
      <c r="R105" s="48"/>
      <c r="S105" s="48"/>
      <c r="T105" s="48"/>
      <c r="U105" s="48"/>
      <c r="V105" s="46"/>
      <c r="W105" s="46"/>
      <c r="X105" s="46"/>
      <c r="Y105" s="46"/>
      <c r="Z105" s="49"/>
      <c r="AA105" s="14"/>
      <c r="AB105" s="16"/>
      <c r="AC105" s="13"/>
      <c r="AG105" s="16"/>
      <c r="AH105" s="16"/>
      <c r="AI105" s="16"/>
      <c r="AJ105" s="14"/>
      <c r="AK105" s="14"/>
    </row>
    <row r="106" spans="1:37" s="11" customFormat="1" ht="14.25">
      <c r="A106" s="79"/>
      <c r="B106" s="106"/>
      <c r="C106" s="106"/>
      <c r="D106" s="106"/>
      <c r="E106" s="80"/>
      <c r="F106" s="80"/>
      <c r="G106" s="76"/>
      <c r="H106" s="80"/>
      <c r="I106" s="80"/>
      <c r="J106" s="80"/>
      <c r="K106" s="80"/>
      <c r="L106" s="80"/>
      <c r="M106" s="102"/>
      <c r="N106" s="46"/>
      <c r="O106" s="46"/>
      <c r="P106" s="46"/>
      <c r="Q106" s="46"/>
      <c r="R106" s="39"/>
      <c r="S106" s="39"/>
      <c r="T106" s="39"/>
      <c r="U106" s="39"/>
      <c r="V106" s="47"/>
      <c r="W106" s="47"/>
      <c r="X106" s="47"/>
      <c r="Y106" s="47"/>
      <c r="Z106" s="49"/>
      <c r="AA106" s="14"/>
      <c r="AB106" s="16"/>
      <c r="AC106" s="13"/>
      <c r="AG106" s="16"/>
      <c r="AH106" s="16"/>
      <c r="AI106" s="16"/>
      <c r="AJ106" s="14"/>
      <c r="AK106" s="14"/>
    </row>
    <row r="107" spans="1:37" s="11" customFormat="1" ht="14.25">
      <c r="A107" s="79"/>
      <c r="B107" s="106"/>
      <c r="C107" s="106"/>
      <c r="D107" s="106"/>
      <c r="E107" s="80"/>
      <c r="F107" s="80"/>
      <c r="G107" s="80"/>
      <c r="H107" s="80"/>
      <c r="I107" s="80"/>
      <c r="J107" s="80"/>
      <c r="K107" s="80"/>
      <c r="L107" s="80"/>
      <c r="M107" s="102"/>
      <c r="N107" s="46"/>
      <c r="O107" s="46"/>
      <c r="P107" s="46"/>
      <c r="Q107" s="46"/>
      <c r="R107" s="48"/>
      <c r="S107" s="48"/>
      <c r="T107" s="48"/>
      <c r="U107" s="48"/>
      <c r="V107" s="46"/>
      <c r="W107" s="46"/>
      <c r="X107" s="46"/>
      <c r="Y107" s="46"/>
      <c r="Z107" s="49"/>
      <c r="AA107" s="14"/>
      <c r="AB107" s="16"/>
      <c r="AC107" s="13"/>
      <c r="AG107" s="16"/>
      <c r="AH107" s="16"/>
      <c r="AI107" s="16"/>
      <c r="AJ107" s="14"/>
      <c r="AK107" s="14"/>
    </row>
    <row r="108" spans="1:37" s="11" customFormat="1" ht="14.25">
      <c r="A108" s="79"/>
      <c r="B108" s="106"/>
      <c r="C108" s="106"/>
      <c r="D108" s="106"/>
      <c r="E108" s="80"/>
      <c r="F108" s="80"/>
      <c r="G108" s="80"/>
      <c r="H108" s="80"/>
      <c r="I108" s="80"/>
      <c r="J108" s="80"/>
      <c r="K108" s="80"/>
      <c r="L108" s="80"/>
      <c r="M108" s="102"/>
      <c r="N108" s="46"/>
      <c r="O108" s="46"/>
      <c r="P108" s="46"/>
      <c r="Q108" s="46"/>
      <c r="R108" s="39"/>
      <c r="S108" s="39"/>
      <c r="T108" s="39"/>
      <c r="U108" s="39"/>
      <c r="V108" s="47"/>
      <c r="W108" s="47"/>
      <c r="X108" s="47"/>
      <c r="Y108" s="47"/>
      <c r="Z108" s="49"/>
      <c r="AA108" s="14"/>
      <c r="AB108" s="16"/>
      <c r="AC108" s="13"/>
      <c r="AG108" s="16"/>
      <c r="AH108" s="16"/>
      <c r="AI108" s="16"/>
      <c r="AJ108" s="14"/>
      <c r="AK108" s="14"/>
    </row>
    <row r="109" spans="1:37" s="11" customFormat="1" ht="14.25">
      <c r="A109" s="79"/>
      <c r="B109" s="106"/>
      <c r="C109" s="106"/>
      <c r="D109" s="106"/>
      <c r="E109" s="80"/>
      <c r="F109" s="80"/>
      <c r="G109" s="80"/>
      <c r="H109" s="80"/>
      <c r="I109" s="80"/>
      <c r="J109" s="80"/>
      <c r="K109" s="80"/>
      <c r="L109" s="80"/>
      <c r="M109" s="102"/>
      <c r="N109" s="46"/>
      <c r="O109" s="46"/>
      <c r="P109" s="46"/>
      <c r="Q109" s="46"/>
      <c r="R109" s="48"/>
      <c r="S109" s="48"/>
      <c r="T109" s="48"/>
      <c r="U109" s="48"/>
      <c r="V109" s="46"/>
      <c r="W109" s="46"/>
      <c r="X109" s="46"/>
      <c r="Y109" s="46"/>
      <c r="Z109" s="49"/>
      <c r="AA109" s="14"/>
      <c r="AB109" s="16"/>
      <c r="AC109" s="13"/>
      <c r="AG109" s="16"/>
      <c r="AH109" s="16"/>
      <c r="AI109" s="16"/>
      <c r="AJ109" s="14"/>
      <c r="AK109" s="14"/>
    </row>
    <row r="110" spans="1:37" s="11" customFormat="1" ht="14.25">
      <c r="A110" s="79"/>
      <c r="B110" s="106"/>
      <c r="C110" s="106"/>
      <c r="D110" s="106"/>
      <c r="E110" s="80"/>
      <c r="F110" s="80"/>
      <c r="G110" s="80"/>
      <c r="H110" s="80"/>
      <c r="I110" s="80"/>
      <c r="J110" s="80"/>
      <c r="K110" s="80"/>
      <c r="L110" s="80"/>
      <c r="M110" s="102"/>
      <c r="N110" s="46"/>
      <c r="O110" s="46"/>
      <c r="P110" s="46"/>
      <c r="Q110" s="46"/>
      <c r="R110" s="48"/>
      <c r="S110" s="48"/>
      <c r="T110" s="48"/>
      <c r="U110" s="48"/>
      <c r="V110" s="46"/>
      <c r="W110" s="46"/>
      <c r="X110" s="46"/>
      <c r="Y110" s="46"/>
      <c r="Z110" s="49"/>
      <c r="AA110" s="14"/>
      <c r="AB110" s="16"/>
      <c r="AC110" s="13"/>
      <c r="AG110" s="16"/>
      <c r="AH110" s="16"/>
      <c r="AI110" s="16"/>
      <c r="AJ110" s="14"/>
      <c r="AK110" s="14"/>
    </row>
    <row r="111" spans="1:37" s="11" customFormat="1" ht="14.25">
      <c r="A111" s="79"/>
      <c r="B111" s="106"/>
      <c r="C111" s="106"/>
      <c r="D111" s="106"/>
      <c r="E111" s="80"/>
      <c r="F111" s="80"/>
      <c r="G111" s="80"/>
      <c r="H111" s="80"/>
      <c r="I111" s="80"/>
      <c r="J111" s="80"/>
      <c r="K111" s="80"/>
      <c r="L111" s="80"/>
      <c r="M111" s="102"/>
      <c r="N111" s="46"/>
      <c r="O111" s="46"/>
      <c r="P111" s="46"/>
      <c r="Q111" s="46"/>
      <c r="R111" s="48"/>
      <c r="S111" s="48"/>
      <c r="T111" s="48"/>
      <c r="U111" s="48"/>
      <c r="V111" s="46"/>
      <c r="W111" s="46"/>
      <c r="X111" s="46"/>
      <c r="Y111" s="46"/>
      <c r="Z111" s="49"/>
      <c r="AA111" s="14"/>
      <c r="AB111" s="16"/>
      <c r="AC111" s="13"/>
      <c r="AG111" s="16"/>
      <c r="AH111" s="16"/>
      <c r="AI111" s="16"/>
      <c r="AJ111" s="14"/>
      <c r="AK111" s="14"/>
    </row>
    <row r="112" spans="1:37" s="11" customFormat="1" ht="14.25">
      <c r="A112" s="79"/>
      <c r="B112" s="106"/>
      <c r="C112" s="106"/>
      <c r="D112" s="106"/>
      <c r="E112" s="80"/>
      <c r="F112" s="80"/>
      <c r="G112" s="80"/>
      <c r="H112" s="80"/>
      <c r="I112" s="80"/>
      <c r="J112" s="80"/>
      <c r="K112" s="80"/>
      <c r="L112" s="80"/>
      <c r="M112" s="102"/>
      <c r="N112" s="46"/>
      <c r="O112" s="46"/>
      <c r="P112" s="46"/>
      <c r="Q112" s="46"/>
      <c r="R112" s="48"/>
      <c r="S112" s="48"/>
      <c r="T112" s="48"/>
      <c r="U112" s="48"/>
      <c r="V112" s="46"/>
      <c r="W112" s="46"/>
      <c r="X112" s="46"/>
      <c r="Y112" s="46"/>
      <c r="Z112" s="49"/>
      <c r="AA112" s="14"/>
      <c r="AB112" s="16"/>
      <c r="AC112" s="13"/>
      <c r="AG112" s="16"/>
      <c r="AH112" s="16"/>
      <c r="AI112" s="16"/>
      <c r="AJ112" s="14"/>
      <c r="AK112" s="14"/>
    </row>
    <row r="113" spans="1:37" s="11" customFormat="1" ht="14.25">
      <c r="A113" s="79"/>
      <c r="B113" s="106"/>
      <c r="C113" s="106"/>
      <c r="D113" s="106"/>
      <c r="E113" s="80"/>
      <c r="F113" s="80"/>
      <c r="G113" s="80"/>
      <c r="H113" s="80"/>
      <c r="I113" s="80"/>
      <c r="J113" s="80"/>
      <c r="K113" s="80"/>
      <c r="L113" s="80"/>
      <c r="M113" s="102"/>
      <c r="N113" s="46"/>
      <c r="O113" s="46"/>
      <c r="P113" s="46"/>
      <c r="Q113" s="46"/>
      <c r="R113" s="39"/>
      <c r="S113" s="39"/>
      <c r="T113" s="39"/>
      <c r="U113" s="39"/>
      <c r="V113" s="47"/>
      <c r="W113" s="47"/>
      <c r="X113" s="47"/>
      <c r="Y113" s="47"/>
      <c r="Z113" s="49"/>
      <c r="AA113" s="14"/>
      <c r="AB113" s="16"/>
      <c r="AC113" s="13"/>
      <c r="AG113" s="16"/>
      <c r="AH113" s="16"/>
      <c r="AI113" s="16"/>
      <c r="AJ113" s="14"/>
      <c r="AK113" s="14"/>
    </row>
    <row r="114" spans="1:37" s="11" customFormat="1" ht="14.25">
      <c r="A114" s="79"/>
      <c r="B114" s="106"/>
      <c r="C114" s="106"/>
      <c r="D114" s="106"/>
      <c r="E114" s="80"/>
      <c r="F114" s="80"/>
      <c r="G114" s="80"/>
      <c r="H114" s="80"/>
      <c r="I114" s="80"/>
      <c r="J114" s="80"/>
      <c r="K114" s="80"/>
      <c r="L114" s="80"/>
      <c r="M114" s="102"/>
      <c r="N114" s="46"/>
      <c r="O114" s="46"/>
      <c r="P114" s="46"/>
      <c r="Q114" s="46"/>
      <c r="R114" s="39"/>
      <c r="S114" s="39"/>
      <c r="T114" s="39"/>
      <c r="U114" s="39"/>
      <c r="V114" s="47"/>
      <c r="W114" s="47"/>
      <c r="X114" s="47"/>
      <c r="Y114" s="47"/>
      <c r="Z114" s="49"/>
      <c r="AA114" s="14"/>
      <c r="AB114" s="16"/>
      <c r="AC114" s="13"/>
      <c r="AG114" s="16"/>
      <c r="AH114" s="16"/>
      <c r="AI114" s="16"/>
      <c r="AJ114" s="14"/>
      <c r="AK114" s="14"/>
    </row>
    <row r="115" spans="1:37" s="11" customFormat="1" ht="12">
      <c r="A115" s="36"/>
      <c r="B115" s="107"/>
      <c r="C115" s="107"/>
      <c r="D115" s="107"/>
      <c r="E115" s="46"/>
      <c r="F115" s="46"/>
      <c r="G115" s="46"/>
      <c r="H115" s="46"/>
      <c r="I115" s="46"/>
      <c r="J115" s="46"/>
      <c r="K115" s="46"/>
      <c r="L115" s="46"/>
      <c r="M115" s="102"/>
      <c r="N115" s="46"/>
      <c r="O115" s="46"/>
      <c r="P115" s="46"/>
      <c r="Q115" s="46"/>
      <c r="R115" s="48"/>
      <c r="S115" s="48"/>
      <c r="T115" s="48"/>
      <c r="U115" s="48"/>
      <c r="V115" s="46"/>
      <c r="W115" s="46"/>
      <c r="X115" s="46"/>
      <c r="Y115" s="46"/>
      <c r="Z115" s="49"/>
      <c r="AA115" s="14"/>
      <c r="AB115" s="16"/>
      <c r="AC115" s="13"/>
      <c r="AG115" s="16"/>
      <c r="AH115" s="16"/>
      <c r="AI115" s="16"/>
      <c r="AJ115" s="14"/>
      <c r="AK115" s="14"/>
    </row>
    <row r="116" spans="1:37" s="11" customFormat="1" ht="12">
      <c r="A116" s="36"/>
      <c r="B116" s="107"/>
      <c r="C116" s="107"/>
      <c r="D116" s="107"/>
      <c r="E116" s="46"/>
      <c r="F116" s="46"/>
      <c r="G116" s="46"/>
      <c r="H116" s="46"/>
      <c r="I116" s="46"/>
      <c r="J116" s="46"/>
      <c r="K116" s="46"/>
      <c r="L116" s="46"/>
      <c r="M116" s="102"/>
      <c r="N116" s="46"/>
      <c r="O116" s="46"/>
      <c r="P116" s="46"/>
      <c r="Q116" s="46"/>
      <c r="R116" s="39"/>
      <c r="S116" s="39"/>
      <c r="T116" s="39"/>
      <c r="U116" s="39"/>
      <c r="V116" s="47"/>
      <c r="W116" s="47"/>
      <c r="X116" s="47"/>
      <c r="Y116" s="47"/>
      <c r="Z116" s="49"/>
      <c r="AA116" s="14"/>
      <c r="AB116" s="16"/>
      <c r="AC116" s="13"/>
      <c r="AG116" s="16"/>
      <c r="AH116" s="16"/>
      <c r="AI116" s="16"/>
      <c r="AJ116" s="14"/>
      <c r="AK116" s="14"/>
    </row>
    <row r="117" spans="1:37" s="11" customFormat="1" ht="12">
      <c r="A117" s="25"/>
      <c r="B117" s="108"/>
      <c r="C117" s="108"/>
      <c r="D117" s="108"/>
      <c r="M117" s="103"/>
      <c r="R117" s="13"/>
      <c r="S117" s="13"/>
      <c r="T117" s="13"/>
      <c r="U117" s="13"/>
      <c r="Z117" s="14"/>
      <c r="AA117" s="14"/>
      <c r="AB117" s="16"/>
      <c r="AC117" s="13"/>
      <c r="AG117" s="16"/>
      <c r="AH117" s="16"/>
      <c r="AI117" s="16"/>
      <c r="AJ117" s="14"/>
      <c r="AK117" s="14"/>
    </row>
    <row r="118" spans="1:37" s="11" customFormat="1" ht="12">
      <c r="A118" s="25"/>
      <c r="B118" s="108"/>
      <c r="C118" s="108"/>
      <c r="D118" s="108"/>
      <c r="M118" s="103"/>
      <c r="R118" s="23"/>
      <c r="S118" s="23"/>
      <c r="T118" s="23"/>
      <c r="U118" s="23"/>
      <c r="V118" s="12"/>
      <c r="W118" s="12"/>
      <c r="X118" s="12"/>
      <c r="Y118" s="12"/>
      <c r="Z118" s="14"/>
      <c r="AA118" s="14"/>
      <c r="AB118" s="16"/>
      <c r="AC118" s="13"/>
      <c r="AG118" s="16"/>
      <c r="AH118" s="16"/>
      <c r="AI118" s="16"/>
      <c r="AJ118" s="14"/>
      <c r="AK118" s="14"/>
    </row>
    <row r="119" spans="1:37" s="11" customFormat="1" ht="12">
      <c r="A119" s="25"/>
      <c r="B119" s="108"/>
      <c r="C119" s="108"/>
      <c r="D119" s="108"/>
      <c r="M119" s="103"/>
      <c r="R119" s="23"/>
      <c r="S119" s="23"/>
      <c r="T119" s="23"/>
      <c r="U119" s="23"/>
      <c r="V119" s="12"/>
      <c r="W119" s="12"/>
      <c r="X119" s="12"/>
      <c r="Y119" s="12"/>
      <c r="Z119" s="14"/>
      <c r="AA119" s="14"/>
      <c r="AB119" s="16"/>
      <c r="AC119" s="13"/>
      <c r="AG119" s="16"/>
      <c r="AH119" s="16"/>
      <c r="AI119" s="16"/>
      <c r="AJ119" s="14"/>
      <c r="AK119" s="14"/>
    </row>
    <row r="120" spans="1:37" s="11" customFormat="1" ht="12">
      <c r="A120" s="25"/>
      <c r="B120" s="108"/>
      <c r="C120" s="108"/>
      <c r="D120" s="108"/>
      <c r="M120" s="103"/>
      <c r="R120" s="23"/>
      <c r="S120" s="23"/>
      <c r="T120" s="23"/>
      <c r="U120" s="23"/>
      <c r="V120" s="12"/>
      <c r="W120" s="12"/>
      <c r="X120" s="12"/>
      <c r="Y120" s="12"/>
      <c r="Z120" s="14"/>
      <c r="AA120" s="14"/>
      <c r="AB120" s="16"/>
      <c r="AC120" s="13"/>
      <c r="AG120" s="16"/>
      <c r="AH120" s="16"/>
      <c r="AI120" s="16"/>
      <c r="AJ120" s="14"/>
      <c r="AK120" s="14"/>
    </row>
    <row r="121" spans="1:37" s="11" customFormat="1" ht="12">
      <c r="A121" s="25"/>
      <c r="B121" s="108"/>
      <c r="C121" s="108"/>
      <c r="D121" s="108"/>
      <c r="M121" s="103"/>
      <c r="R121" s="23"/>
      <c r="S121" s="23"/>
      <c r="T121" s="23"/>
      <c r="U121" s="23"/>
      <c r="V121" s="12"/>
      <c r="W121" s="12"/>
      <c r="X121" s="12"/>
      <c r="Y121" s="12"/>
      <c r="Z121" s="14"/>
      <c r="AA121" s="14"/>
      <c r="AB121" s="16"/>
      <c r="AC121" s="13"/>
      <c r="AG121" s="16"/>
      <c r="AH121" s="16"/>
      <c r="AI121" s="16"/>
      <c r="AJ121" s="14"/>
      <c r="AK121" s="14"/>
    </row>
    <row r="122" spans="1:37" s="11" customFormat="1" ht="12">
      <c r="A122" s="25"/>
      <c r="B122" s="108"/>
      <c r="C122" s="108"/>
      <c r="D122" s="108"/>
      <c r="M122" s="103"/>
      <c r="R122" s="23"/>
      <c r="S122" s="23"/>
      <c r="T122" s="23"/>
      <c r="U122" s="23"/>
      <c r="V122" s="12"/>
      <c r="W122" s="12"/>
      <c r="X122" s="12"/>
      <c r="Y122" s="12"/>
      <c r="Z122" s="14"/>
      <c r="AA122" s="14"/>
      <c r="AB122" s="16"/>
      <c r="AC122" s="13"/>
      <c r="AG122" s="16"/>
      <c r="AH122" s="16"/>
      <c r="AI122" s="16"/>
      <c r="AJ122" s="14"/>
      <c r="AK122" s="14"/>
    </row>
    <row r="123" spans="1:37" s="11" customFormat="1" ht="12">
      <c r="A123" s="25"/>
      <c r="B123" s="108"/>
      <c r="C123" s="108"/>
      <c r="D123" s="108"/>
      <c r="M123" s="103"/>
      <c r="R123" s="23"/>
      <c r="S123" s="23"/>
      <c r="T123" s="23"/>
      <c r="U123" s="23"/>
      <c r="V123" s="12"/>
      <c r="W123" s="12"/>
      <c r="X123" s="12"/>
      <c r="Y123" s="12"/>
      <c r="Z123" s="14"/>
      <c r="AA123" s="14"/>
      <c r="AB123" s="16"/>
      <c r="AC123" s="13"/>
      <c r="AG123" s="16"/>
      <c r="AH123" s="16"/>
      <c r="AI123" s="16"/>
      <c r="AJ123" s="14"/>
      <c r="AK123" s="14"/>
    </row>
    <row r="124" spans="1:37" s="11" customFormat="1" ht="12">
      <c r="A124" s="25"/>
      <c r="B124" s="108"/>
      <c r="C124" s="108"/>
      <c r="D124" s="108"/>
      <c r="M124" s="103"/>
      <c r="R124" s="23"/>
      <c r="S124" s="23"/>
      <c r="T124" s="23"/>
      <c r="U124" s="23"/>
      <c r="V124" s="12"/>
      <c r="W124" s="12"/>
      <c r="X124" s="12"/>
      <c r="Y124" s="12"/>
      <c r="Z124" s="14"/>
      <c r="AA124" s="14"/>
      <c r="AB124" s="16"/>
      <c r="AC124" s="13"/>
      <c r="AG124" s="16"/>
      <c r="AH124" s="16"/>
      <c r="AI124" s="16"/>
      <c r="AJ124" s="14"/>
      <c r="AK124" s="14"/>
    </row>
    <row r="125" spans="1:37" s="11" customFormat="1" ht="12">
      <c r="A125" s="25"/>
      <c r="B125" s="108"/>
      <c r="C125" s="108"/>
      <c r="D125" s="108"/>
      <c r="M125" s="103"/>
      <c r="R125" s="23"/>
      <c r="S125" s="23"/>
      <c r="T125" s="23"/>
      <c r="U125" s="23"/>
      <c r="V125" s="12"/>
      <c r="W125" s="12"/>
      <c r="X125" s="12"/>
      <c r="Y125" s="12"/>
      <c r="Z125" s="14"/>
      <c r="AA125" s="14"/>
      <c r="AB125" s="16"/>
      <c r="AC125" s="13"/>
      <c r="AG125" s="16"/>
      <c r="AH125" s="16"/>
      <c r="AI125" s="16"/>
      <c r="AJ125" s="14"/>
      <c r="AK125" s="14"/>
    </row>
    <row r="126" spans="1:37" s="11" customFormat="1" ht="12">
      <c r="A126" s="25"/>
      <c r="B126" s="108"/>
      <c r="C126" s="108"/>
      <c r="D126" s="108"/>
      <c r="M126" s="103"/>
      <c r="R126" s="23"/>
      <c r="S126" s="23"/>
      <c r="T126" s="23"/>
      <c r="U126" s="23"/>
      <c r="V126" s="12"/>
      <c r="W126" s="12"/>
      <c r="X126" s="12"/>
      <c r="Y126" s="12"/>
      <c r="Z126" s="14"/>
      <c r="AA126" s="14"/>
      <c r="AB126" s="16"/>
      <c r="AC126" s="13"/>
      <c r="AG126" s="16"/>
      <c r="AH126" s="16"/>
      <c r="AI126" s="16"/>
      <c r="AJ126" s="14"/>
      <c r="AK126" s="14"/>
    </row>
    <row r="127" spans="1:37" s="11" customFormat="1" ht="12">
      <c r="A127" s="25"/>
      <c r="B127" s="108"/>
      <c r="C127" s="108"/>
      <c r="D127" s="108"/>
      <c r="M127" s="103"/>
      <c r="R127" s="23"/>
      <c r="S127" s="23"/>
      <c r="T127" s="23"/>
      <c r="U127" s="23"/>
      <c r="V127" s="12"/>
      <c r="W127" s="12"/>
      <c r="X127" s="12"/>
      <c r="Y127" s="12"/>
      <c r="Z127" s="14"/>
      <c r="AA127" s="14"/>
      <c r="AB127" s="16"/>
      <c r="AC127" s="13"/>
      <c r="AG127" s="16"/>
      <c r="AH127" s="16"/>
      <c r="AI127" s="16"/>
      <c r="AJ127" s="14"/>
      <c r="AK127" s="14"/>
    </row>
    <row r="128" spans="1:37" s="11" customFormat="1" ht="12">
      <c r="A128" s="25"/>
      <c r="B128" s="108"/>
      <c r="C128" s="108"/>
      <c r="D128" s="108"/>
      <c r="M128" s="103"/>
      <c r="R128" s="13"/>
      <c r="S128" s="13"/>
      <c r="T128" s="13"/>
      <c r="U128" s="13"/>
      <c r="Z128" s="14"/>
      <c r="AA128" s="14"/>
      <c r="AB128" s="16"/>
      <c r="AC128" s="13"/>
      <c r="AG128" s="16"/>
      <c r="AH128" s="16"/>
      <c r="AI128" s="16"/>
      <c r="AJ128" s="14"/>
      <c r="AK128" s="14"/>
    </row>
    <row r="129" spans="1:37" s="11" customFormat="1" ht="12">
      <c r="A129" s="25"/>
      <c r="B129" s="108"/>
      <c r="C129" s="108"/>
      <c r="D129" s="108"/>
      <c r="M129" s="103"/>
      <c r="R129" s="13"/>
      <c r="S129" s="13"/>
      <c r="T129" s="13"/>
      <c r="U129" s="13"/>
      <c r="Z129" s="14"/>
      <c r="AA129" s="14"/>
      <c r="AB129" s="16"/>
      <c r="AC129" s="13"/>
      <c r="AG129" s="16"/>
      <c r="AH129" s="16"/>
      <c r="AI129" s="16"/>
      <c r="AJ129" s="14"/>
      <c r="AK129" s="14"/>
    </row>
    <row r="130" spans="1:37" s="11" customFormat="1" ht="12">
      <c r="A130" s="25"/>
      <c r="B130" s="108"/>
      <c r="C130" s="108"/>
      <c r="D130" s="108"/>
      <c r="M130" s="103"/>
      <c r="R130" s="13"/>
      <c r="S130" s="13"/>
      <c r="T130" s="13"/>
      <c r="U130" s="13"/>
      <c r="Z130" s="14"/>
      <c r="AA130" s="14"/>
      <c r="AB130" s="16"/>
      <c r="AC130" s="13"/>
      <c r="AG130" s="16"/>
      <c r="AH130" s="16"/>
      <c r="AI130" s="16"/>
      <c r="AJ130" s="14"/>
      <c r="AK130" s="14"/>
    </row>
    <row r="131" spans="1:37" s="11" customFormat="1" ht="12">
      <c r="A131" s="25"/>
      <c r="B131" s="108"/>
      <c r="C131" s="108"/>
      <c r="D131" s="108"/>
      <c r="M131" s="103"/>
      <c r="R131" s="13"/>
      <c r="S131" s="13"/>
      <c r="T131" s="13"/>
      <c r="U131" s="13"/>
      <c r="Z131" s="14"/>
      <c r="AA131" s="14"/>
      <c r="AB131" s="16"/>
      <c r="AC131" s="13"/>
      <c r="AG131" s="16"/>
      <c r="AH131" s="16"/>
      <c r="AI131" s="16"/>
      <c r="AJ131" s="14"/>
      <c r="AK131" s="14"/>
    </row>
    <row r="132" spans="1:37" s="11" customFormat="1" ht="12">
      <c r="A132" s="25"/>
      <c r="B132" s="108"/>
      <c r="C132" s="108"/>
      <c r="D132" s="108"/>
      <c r="M132" s="103"/>
      <c r="R132" s="13"/>
      <c r="S132" s="13"/>
      <c r="T132" s="13"/>
      <c r="U132" s="13"/>
      <c r="Z132" s="14"/>
      <c r="AA132" s="14"/>
      <c r="AB132" s="16"/>
      <c r="AC132" s="13"/>
      <c r="AG132" s="16"/>
      <c r="AH132" s="16"/>
      <c r="AI132" s="16"/>
      <c r="AJ132" s="14"/>
      <c r="AK132" s="14"/>
    </row>
    <row r="133" spans="1:37" s="11" customFormat="1" ht="12">
      <c r="A133" s="25"/>
      <c r="B133" s="108"/>
      <c r="C133" s="108"/>
      <c r="D133" s="108"/>
      <c r="M133" s="103"/>
      <c r="R133" s="13"/>
      <c r="S133" s="13"/>
      <c r="T133" s="13"/>
      <c r="U133" s="13"/>
      <c r="Z133" s="14"/>
      <c r="AA133" s="14"/>
      <c r="AB133" s="16"/>
      <c r="AC133" s="13"/>
      <c r="AG133" s="16"/>
      <c r="AH133" s="16"/>
      <c r="AI133" s="16"/>
      <c r="AJ133" s="14"/>
      <c r="AK133" s="14"/>
    </row>
    <row r="134" spans="1:37" s="11" customFormat="1" ht="12">
      <c r="A134" s="25"/>
      <c r="B134" s="108"/>
      <c r="C134" s="108"/>
      <c r="D134" s="108"/>
      <c r="M134" s="103"/>
      <c r="R134" s="13"/>
      <c r="S134" s="13"/>
      <c r="T134" s="13"/>
      <c r="U134" s="13"/>
      <c r="Z134" s="14"/>
      <c r="AA134" s="14"/>
      <c r="AB134" s="16"/>
      <c r="AC134" s="13"/>
      <c r="AG134" s="16"/>
      <c r="AH134" s="16"/>
      <c r="AI134" s="16"/>
      <c r="AJ134" s="14"/>
      <c r="AK134" s="14"/>
    </row>
    <row r="135" spans="1:37" s="11" customFormat="1" ht="12">
      <c r="A135" s="25"/>
      <c r="B135" s="108"/>
      <c r="C135" s="108"/>
      <c r="D135" s="108"/>
      <c r="M135" s="103"/>
      <c r="R135" s="13"/>
      <c r="S135" s="13"/>
      <c r="T135" s="13"/>
      <c r="U135" s="13"/>
      <c r="Z135" s="14"/>
      <c r="AA135" s="14"/>
      <c r="AB135" s="16"/>
      <c r="AC135" s="13"/>
      <c r="AG135" s="16"/>
      <c r="AH135" s="16"/>
      <c r="AI135" s="16"/>
      <c r="AJ135" s="14"/>
      <c r="AK135" s="14"/>
    </row>
    <row r="136" spans="1:37" s="11" customFormat="1" ht="12">
      <c r="A136" s="25"/>
      <c r="B136" s="108"/>
      <c r="C136" s="108"/>
      <c r="D136" s="108"/>
      <c r="M136" s="103"/>
      <c r="R136" s="13"/>
      <c r="S136" s="13"/>
      <c r="T136" s="13"/>
      <c r="U136" s="13"/>
      <c r="Z136" s="14"/>
      <c r="AA136" s="14"/>
      <c r="AB136" s="16"/>
      <c r="AC136" s="13"/>
      <c r="AG136" s="16"/>
      <c r="AH136" s="16"/>
      <c r="AI136" s="16"/>
      <c r="AJ136" s="14"/>
      <c r="AK136" s="14"/>
    </row>
    <row r="137" spans="1:37" s="11" customFormat="1" ht="12">
      <c r="A137" s="25"/>
      <c r="B137" s="108"/>
      <c r="C137" s="108"/>
      <c r="D137" s="108"/>
      <c r="M137" s="103"/>
      <c r="R137" s="13"/>
      <c r="S137" s="13"/>
      <c r="T137" s="13"/>
      <c r="U137" s="13"/>
      <c r="Z137" s="14"/>
      <c r="AA137" s="14"/>
      <c r="AB137" s="16"/>
      <c r="AC137" s="13"/>
      <c r="AG137" s="16"/>
      <c r="AH137" s="16"/>
      <c r="AI137" s="16"/>
      <c r="AJ137" s="14"/>
      <c r="AK137" s="14"/>
    </row>
    <row r="138" spans="1:37" s="11" customFormat="1" ht="12">
      <c r="A138" s="25"/>
      <c r="B138" s="108"/>
      <c r="C138" s="108"/>
      <c r="D138" s="108"/>
      <c r="M138" s="103"/>
      <c r="R138" s="13"/>
      <c r="S138" s="13"/>
      <c r="T138" s="13"/>
      <c r="U138" s="13"/>
      <c r="Z138" s="14"/>
      <c r="AA138" s="14"/>
      <c r="AB138" s="16"/>
      <c r="AC138" s="13"/>
      <c r="AG138" s="16"/>
      <c r="AH138" s="16"/>
      <c r="AI138" s="16"/>
      <c r="AJ138" s="14"/>
      <c r="AK138" s="14"/>
    </row>
    <row r="139" spans="1:37" s="11" customFormat="1" ht="12">
      <c r="A139" s="25"/>
      <c r="B139" s="108"/>
      <c r="C139" s="108"/>
      <c r="D139" s="108"/>
      <c r="M139" s="103"/>
      <c r="R139" s="13"/>
      <c r="S139" s="13"/>
      <c r="T139" s="13"/>
      <c r="U139" s="13"/>
      <c r="Z139" s="14"/>
      <c r="AA139" s="14"/>
      <c r="AB139" s="16"/>
      <c r="AC139" s="13"/>
      <c r="AG139" s="16"/>
      <c r="AH139" s="16"/>
      <c r="AI139" s="16"/>
      <c r="AJ139" s="14"/>
      <c r="AK139" s="14"/>
    </row>
    <row r="140" spans="1:37" s="11" customFormat="1" ht="12">
      <c r="A140" s="25"/>
      <c r="B140" s="108"/>
      <c r="C140" s="108"/>
      <c r="D140" s="108"/>
      <c r="M140" s="103"/>
      <c r="R140" s="13"/>
      <c r="S140" s="13"/>
      <c r="T140" s="13"/>
      <c r="U140" s="13"/>
      <c r="Z140" s="14"/>
      <c r="AA140" s="14"/>
      <c r="AB140" s="16"/>
      <c r="AC140" s="13"/>
      <c r="AG140" s="16"/>
      <c r="AH140" s="16"/>
      <c r="AI140" s="16"/>
      <c r="AJ140" s="14"/>
      <c r="AK140" s="14"/>
    </row>
    <row r="141" spans="1:37" s="11" customFormat="1" ht="12">
      <c r="A141" s="25"/>
      <c r="B141" s="108"/>
      <c r="C141" s="108"/>
      <c r="D141" s="108"/>
      <c r="M141" s="103"/>
      <c r="R141" s="13"/>
      <c r="S141" s="13"/>
      <c r="T141" s="13"/>
      <c r="U141" s="13"/>
      <c r="Z141" s="14"/>
      <c r="AA141" s="14"/>
      <c r="AB141" s="16"/>
      <c r="AC141" s="13"/>
      <c r="AG141" s="16"/>
      <c r="AH141" s="16"/>
      <c r="AI141" s="16"/>
      <c r="AJ141" s="14"/>
      <c r="AK141" s="14"/>
    </row>
    <row r="142" spans="1:37" s="11" customFormat="1" ht="12">
      <c r="A142" s="25"/>
      <c r="B142" s="108"/>
      <c r="C142" s="108"/>
      <c r="D142" s="108"/>
      <c r="M142" s="103"/>
      <c r="R142" s="13"/>
      <c r="S142" s="13"/>
      <c r="T142" s="13"/>
      <c r="U142" s="13"/>
      <c r="Z142" s="14"/>
      <c r="AA142" s="14"/>
      <c r="AB142" s="16"/>
      <c r="AC142" s="13"/>
      <c r="AG142" s="16"/>
      <c r="AH142" s="16"/>
      <c r="AI142" s="16"/>
      <c r="AJ142" s="14"/>
      <c r="AK142" s="14"/>
    </row>
    <row r="143" spans="1:37" s="11" customFormat="1" ht="12">
      <c r="A143" s="25"/>
      <c r="B143" s="108"/>
      <c r="C143" s="108"/>
      <c r="D143" s="108"/>
      <c r="M143" s="103"/>
      <c r="R143" s="13"/>
      <c r="S143" s="13"/>
      <c r="T143" s="13"/>
      <c r="U143" s="13"/>
      <c r="Z143" s="14"/>
      <c r="AA143" s="14"/>
      <c r="AB143" s="16"/>
      <c r="AC143" s="13"/>
      <c r="AG143" s="16"/>
      <c r="AH143" s="16"/>
      <c r="AI143" s="16"/>
      <c r="AJ143" s="14"/>
      <c r="AK143" s="14"/>
    </row>
    <row r="144" spans="1:37" s="11" customFormat="1" ht="12">
      <c r="A144" s="25"/>
      <c r="B144" s="108"/>
      <c r="C144" s="108"/>
      <c r="D144" s="108"/>
      <c r="M144" s="103"/>
      <c r="R144" s="13"/>
      <c r="S144" s="13"/>
      <c r="T144" s="13"/>
      <c r="U144" s="13"/>
      <c r="Z144" s="14"/>
      <c r="AA144" s="14"/>
      <c r="AB144" s="16"/>
      <c r="AC144" s="13"/>
      <c r="AG144" s="16"/>
      <c r="AH144" s="16"/>
      <c r="AI144" s="16"/>
      <c r="AJ144" s="14"/>
      <c r="AK144" s="14"/>
    </row>
    <row r="145" spans="1:37" s="11" customFormat="1" ht="12">
      <c r="A145" s="25"/>
      <c r="B145" s="108"/>
      <c r="C145" s="108"/>
      <c r="D145" s="108"/>
      <c r="M145" s="103"/>
      <c r="R145" s="13"/>
      <c r="S145" s="13"/>
      <c r="T145" s="13"/>
      <c r="U145" s="13"/>
      <c r="Z145" s="14"/>
      <c r="AA145" s="14"/>
      <c r="AB145" s="16"/>
      <c r="AC145" s="13"/>
      <c r="AG145" s="16"/>
      <c r="AH145" s="16"/>
      <c r="AI145" s="16"/>
      <c r="AJ145" s="14"/>
      <c r="AK145" s="14"/>
    </row>
    <row r="146" spans="1:37" s="11" customFormat="1" ht="12">
      <c r="A146" s="25"/>
      <c r="B146" s="108"/>
      <c r="C146" s="108"/>
      <c r="D146" s="108"/>
      <c r="M146" s="103"/>
      <c r="R146" s="13"/>
      <c r="S146" s="13"/>
      <c r="T146" s="13"/>
      <c r="U146" s="13"/>
      <c r="Z146" s="14"/>
      <c r="AA146" s="14"/>
      <c r="AB146" s="16"/>
      <c r="AC146" s="13"/>
      <c r="AG146" s="16"/>
      <c r="AH146" s="16"/>
      <c r="AI146" s="16"/>
      <c r="AJ146" s="14"/>
      <c r="AK146" s="14"/>
    </row>
    <row r="147" spans="1:37" s="11" customFormat="1" ht="12">
      <c r="A147" s="25"/>
      <c r="B147" s="108"/>
      <c r="C147" s="108"/>
      <c r="D147" s="108"/>
      <c r="M147" s="103"/>
      <c r="R147" s="13"/>
      <c r="S147" s="13"/>
      <c r="T147" s="13"/>
      <c r="U147" s="13"/>
      <c r="Z147" s="14"/>
      <c r="AA147" s="14"/>
      <c r="AB147" s="16"/>
      <c r="AC147" s="13"/>
      <c r="AG147" s="16"/>
      <c r="AH147" s="16"/>
      <c r="AI147" s="16"/>
      <c r="AJ147" s="14"/>
      <c r="AK147" s="14"/>
    </row>
    <row r="148" spans="1:37" s="11" customFormat="1" ht="12">
      <c r="A148" s="25"/>
      <c r="B148" s="108"/>
      <c r="C148" s="108"/>
      <c r="D148" s="108"/>
      <c r="M148" s="103"/>
      <c r="R148" s="13"/>
      <c r="S148" s="13"/>
      <c r="T148" s="13"/>
      <c r="U148" s="13"/>
      <c r="Z148" s="14"/>
      <c r="AA148" s="14"/>
      <c r="AB148" s="16"/>
      <c r="AC148" s="13"/>
      <c r="AG148" s="16"/>
      <c r="AH148" s="16"/>
      <c r="AI148" s="16"/>
      <c r="AJ148" s="14"/>
      <c r="AK148" s="14"/>
    </row>
    <row r="149" spans="1:37" s="11" customFormat="1" ht="12">
      <c r="A149" s="25"/>
      <c r="B149" s="108"/>
      <c r="C149" s="108"/>
      <c r="D149" s="108"/>
      <c r="M149" s="103"/>
      <c r="R149" s="13"/>
      <c r="S149" s="13"/>
      <c r="T149" s="13"/>
      <c r="U149" s="13"/>
      <c r="Z149" s="14"/>
      <c r="AA149" s="14"/>
      <c r="AB149" s="16"/>
      <c r="AC149" s="13"/>
      <c r="AG149" s="16"/>
      <c r="AH149" s="16"/>
      <c r="AI149" s="16"/>
      <c r="AJ149" s="14"/>
      <c r="AK149" s="14"/>
    </row>
    <row r="150" spans="1:37" s="11" customFormat="1" ht="12">
      <c r="A150" s="25"/>
      <c r="B150" s="108"/>
      <c r="C150" s="108"/>
      <c r="D150" s="108"/>
      <c r="M150" s="103"/>
      <c r="R150" s="13"/>
      <c r="S150" s="13"/>
      <c r="T150" s="13"/>
      <c r="U150" s="13"/>
      <c r="Z150" s="14"/>
      <c r="AA150" s="14"/>
      <c r="AB150" s="16"/>
      <c r="AC150" s="13"/>
      <c r="AG150" s="16"/>
      <c r="AH150" s="16"/>
      <c r="AI150" s="16"/>
      <c r="AJ150" s="14"/>
      <c r="AK150" s="14"/>
    </row>
    <row r="151" spans="1:37" s="11" customFormat="1" ht="12">
      <c r="A151" s="25"/>
      <c r="B151" s="108"/>
      <c r="C151" s="108"/>
      <c r="D151" s="108"/>
      <c r="M151" s="103"/>
      <c r="R151" s="13"/>
      <c r="S151" s="13"/>
      <c r="T151" s="13"/>
      <c r="U151" s="13"/>
      <c r="Z151" s="14"/>
      <c r="AA151" s="14"/>
      <c r="AB151" s="16"/>
      <c r="AC151" s="13"/>
      <c r="AG151" s="16"/>
      <c r="AH151" s="16"/>
      <c r="AI151" s="16"/>
      <c r="AJ151" s="14"/>
      <c r="AK151" s="14"/>
    </row>
    <row r="152" spans="1:37" s="11" customFormat="1" ht="12">
      <c r="A152" s="25"/>
      <c r="B152" s="108"/>
      <c r="C152" s="108"/>
      <c r="D152" s="108"/>
      <c r="M152" s="103"/>
      <c r="R152" s="13"/>
      <c r="S152" s="13"/>
      <c r="T152" s="13"/>
      <c r="U152" s="13"/>
      <c r="Z152" s="14"/>
      <c r="AA152" s="14"/>
      <c r="AB152" s="16"/>
      <c r="AC152" s="13"/>
      <c r="AG152" s="16"/>
      <c r="AH152" s="16"/>
      <c r="AI152" s="16"/>
      <c r="AJ152" s="14"/>
      <c r="AK152" s="14"/>
    </row>
    <row r="153" spans="1:37" s="11" customFormat="1" ht="12">
      <c r="A153" s="25"/>
      <c r="B153" s="108"/>
      <c r="C153" s="108"/>
      <c r="D153" s="108"/>
      <c r="M153" s="103"/>
      <c r="R153" s="13"/>
      <c r="S153" s="13"/>
      <c r="T153" s="13"/>
      <c r="U153" s="13"/>
      <c r="Z153" s="14"/>
      <c r="AA153" s="14"/>
      <c r="AB153" s="16"/>
      <c r="AC153" s="13"/>
      <c r="AG153" s="16"/>
      <c r="AH153" s="16"/>
      <c r="AI153" s="16"/>
      <c r="AJ153" s="14"/>
      <c r="AK153" s="14"/>
    </row>
    <row r="154" spans="1:37" s="11" customFormat="1" ht="12">
      <c r="A154" s="25"/>
      <c r="B154" s="108"/>
      <c r="C154" s="108"/>
      <c r="D154" s="108"/>
      <c r="M154" s="103"/>
      <c r="R154" s="13"/>
      <c r="S154" s="13"/>
      <c r="T154" s="13"/>
      <c r="U154" s="13"/>
      <c r="Z154" s="14"/>
      <c r="AA154" s="14"/>
      <c r="AB154" s="16"/>
      <c r="AC154" s="13"/>
      <c r="AG154" s="16"/>
      <c r="AH154" s="16"/>
      <c r="AI154" s="16"/>
      <c r="AJ154" s="14"/>
      <c r="AK154" s="14"/>
    </row>
    <row r="155" spans="1:37" s="11" customFormat="1" ht="12">
      <c r="A155" s="25"/>
      <c r="B155" s="108"/>
      <c r="C155" s="108"/>
      <c r="D155" s="108"/>
      <c r="M155" s="103"/>
      <c r="R155" s="13"/>
      <c r="S155" s="13"/>
      <c r="T155" s="13"/>
      <c r="U155" s="13"/>
      <c r="Z155" s="14"/>
      <c r="AA155" s="14"/>
      <c r="AB155" s="16"/>
      <c r="AC155" s="13"/>
      <c r="AG155" s="16"/>
      <c r="AH155" s="16"/>
      <c r="AI155" s="16"/>
      <c r="AJ155" s="14"/>
      <c r="AK155" s="14"/>
    </row>
    <row r="156" spans="1:37" s="11" customFormat="1" ht="12">
      <c r="A156" s="25"/>
      <c r="B156" s="108"/>
      <c r="C156" s="108"/>
      <c r="D156" s="108"/>
      <c r="M156" s="103"/>
      <c r="R156" s="13"/>
      <c r="S156" s="13"/>
      <c r="T156" s="13"/>
      <c r="U156" s="13"/>
      <c r="Z156" s="14"/>
      <c r="AA156" s="14"/>
      <c r="AB156" s="16"/>
      <c r="AC156" s="13"/>
      <c r="AG156" s="16"/>
      <c r="AH156" s="16"/>
      <c r="AI156" s="16"/>
      <c r="AJ156" s="14"/>
      <c r="AK156" s="14"/>
    </row>
    <row r="157" spans="1:37" s="11" customFormat="1" ht="12">
      <c r="A157" s="25"/>
      <c r="B157" s="108"/>
      <c r="C157" s="108"/>
      <c r="D157" s="108"/>
      <c r="M157" s="103"/>
      <c r="R157" s="13"/>
      <c r="S157" s="13"/>
      <c r="T157" s="13"/>
      <c r="U157" s="13"/>
      <c r="Z157" s="14"/>
      <c r="AA157" s="14"/>
      <c r="AB157" s="16"/>
      <c r="AC157" s="13"/>
      <c r="AG157" s="16"/>
      <c r="AH157" s="16"/>
      <c r="AI157" s="16"/>
      <c r="AJ157" s="14"/>
      <c r="AK157" s="14"/>
    </row>
    <row r="158" spans="1:37" s="11" customFormat="1" ht="12">
      <c r="A158" s="25"/>
      <c r="B158" s="108"/>
      <c r="C158" s="108"/>
      <c r="D158" s="108"/>
      <c r="M158" s="103"/>
      <c r="R158" s="13"/>
      <c r="S158" s="13"/>
      <c r="T158" s="13"/>
      <c r="U158" s="13"/>
      <c r="Z158" s="14"/>
      <c r="AA158" s="14"/>
      <c r="AB158" s="16"/>
      <c r="AC158" s="13"/>
      <c r="AG158" s="16"/>
      <c r="AH158" s="16"/>
      <c r="AI158" s="16"/>
      <c r="AJ158" s="14"/>
      <c r="AK158" s="14"/>
    </row>
    <row r="159" spans="1:37" s="11" customFormat="1" ht="12">
      <c r="A159" s="25"/>
      <c r="B159" s="108"/>
      <c r="C159" s="108"/>
      <c r="D159" s="108"/>
      <c r="M159" s="103"/>
      <c r="R159" s="13"/>
      <c r="S159" s="13"/>
      <c r="T159" s="13"/>
      <c r="U159" s="13"/>
      <c r="Z159" s="14"/>
      <c r="AA159" s="14"/>
      <c r="AB159" s="16"/>
      <c r="AC159" s="13"/>
      <c r="AG159" s="16"/>
      <c r="AH159" s="16"/>
      <c r="AI159" s="16"/>
      <c r="AJ159" s="14"/>
      <c r="AK159" s="14"/>
    </row>
    <row r="160" spans="1:37" s="11" customFormat="1" ht="12">
      <c r="A160" s="25"/>
      <c r="B160" s="108"/>
      <c r="C160" s="108"/>
      <c r="D160" s="108"/>
      <c r="M160" s="103"/>
      <c r="R160" s="13"/>
      <c r="S160" s="13"/>
      <c r="T160" s="13"/>
      <c r="U160" s="13"/>
      <c r="Z160" s="14"/>
      <c r="AA160" s="14"/>
      <c r="AB160" s="16"/>
      <c r="AC160" s="13"/>
      <c r="AG160" s="16"/>
      <c r="AH160" s="16"/>
      <c r="AI160" s="16"/>
      <c r="AJ160" s="14"/>
      <c r="AK160" s="14"/>
    </row>
    <row r="161" spans="1:37" s="11" customFormat="1" ht="12">
      <c r="A161" s="25"/>
      <c r="B161" s="108"/>
      <c r="C161" s="108"/>
      <c r="D161" s="108"/>
      <c r="M161" s="103"/>
      <c r="R161" s="13"/>
      <c r="S161" s="13"/>
      <c r="T161" s="13"/>
      <c r="U161" s="13"/>
      <c r="Z161" s="14"/>
      <c r="AA161" s="14"/>
      <c r="AB161" s="16"/>
      <c r="AC161" s="13"/>
      <c r="AG161" s="16"/>
      <c r="AH161" s="16"/>
      <c r="AI161" s="16"/>
      <c r="AJ161" s="14"/>
      <c r="AK161" s="14"/>
    </row>
    <row r="162" spans="1:37" s="11" customFormat="1" ht="12">
      <c r="A162" s="25"/>
      <c r="B162" s="108"/>
      <c r="C162" s="108"/>
      <c r="D162" s="108"/>
      <c r="M162" s="103"/>
      <c r="R162" s="13"/>
      <c r="S162" s="13"/>
      <c r="T162" s="13"/>
      <c r="U162" s="13"/>
      <c r="Z162" s="14"/>
      <c r="AA162" s="14"/>
      <c r="AB162" s="16"/>
      <c r="AC162" s="13"/>
      <c r="AG162" s="16"/>
      <c r="AH162" s="16"/>
      <c r="AI162" s="16"/>
      <c r="AJ162" s="14"/>
      <c r="AK162" s="14"/>
    </row>
    <row r="163" spans="1:37" s="11" customFormat="1" ht="12">
      <c r="A163" s="25"/>
      <c r="B163" s="108"/>
      <c r="C163" s="108"/>
      <c r="D163" s="108"/>
      <c r="M163" s="103"/>
      <c r="R163" s="13"/>
      <c r="S163" s="13"/>
      <c r="T163" s="13"/>
      <c r="U163" s="13"/>
      <c r="Z163" s="14"/>
      <c r="AA163" s="14"/>
      <c r="AB163" s="16"/>
      <c r="AC163" s="13"/>
      <c r="AG163" s="16"/>
      <c r="AH163" s="16"/>
      <c r="AI163" s="16"/>
      <c r="AJ163" s="14"/>
      <c r="AK163" s="14"/>
    </row>
    <row r="164" spans="1:37" s="11" customFormat="1" ht="12">
      <c r="A164" s="25"/>
      <c r="B164" s="108"/>
      <c r="C164" s="108"/>
      <c r="D164" s="108"/>
      <c r="M164" s="103"/>
      <c r="R164" s="13"/>
      <c r="S164" s="13"/>
      <c r="T164" s="13"/>
      <c r="U164" s="13"/>
      <c r="Z164" s="14"/>
      <c r="AA164" s="14"/>
      <c r="AB164" s="16"/>
      <c r="AC164" s="13"/>
      <c r="AG164" s="16"/>
      <c r="AH164" s="16"/>
      <c r="AI164" s="16"/>
      <c r="AJ164" s="14"/>
      <c r="AK164" s="14"/>
    </row>
    <row r="165" spans="1:37" s="11" customFormat="1" ht="12">
      <c r="A165" s="25"/>
      <c r="B165" s="108"/>
      <c r="C165" s="108"/>
      <c r="D165" s="108"/>
      <c r="M165" s="103"/>
      <c r="R165" s="13"/>
      <c r="S165" s="13"/>
      <c r="T165" s="13"/>
      <c r="U165" s="13"/>
      <c r="Z165" s="14"/>
      <c r="AA165" s="14"/>
      <c r="AB165" s="16"/>
      <c r="AC165" s="13"/>
      <c r="AG165" s="16"/>
      <c r="AH165" s="16"/>
      <c r="AI165" s="16"/>
      <c r="AJ165" s="14"/>
      <c r="AK165" s="14"/>
    </row>
    <row r="166" spans="1:37" s="11" customFormat="1" ht="12">
      <c r="A166" s="25"/>
      <c r="B166" s="108"/>
      <c r="C166" s="108"/>
      <c r="D166" s="108"/>
      <c r="M166" s="103"/>
      <c r="R166" s="13"/>
      <c r="S166" s="13"/>
      <c r="T166" s="13"/>
      <c r="U166" s="13"/>
      <c r="Z166" s="14"/>
      <c r="AA166" s="14"/>
      <c r="AB166" s="16"/>
      <c r="AC166" s="13"/>
      <c r="AG166" s="16"/>
      <c r="AH166" s="16"/>
      <c r="AI166" s="16"/>
      <c r="AJ166" s="14"/>
      <c r="AK166" s="14"/>
    </row>
    <row r="167" spans="1:37" s="11" customFormat="1" ht="12">
      <c r="A167" s="25"/>
      <c r="B167" s="108"/>
      <c r="C167" s="108"/>
      <c r="D167" s="108"/>
      <c r="M167" s="103"/>
      <c r="R167" s="13"/>
      <c r="S167" s="13"/>
      <c r="T167" s="13"/>
      <c r="U167" s="13"/>
      <c r="Z167" s="14"/>
      <c r="AA167" s="14"/>
      <c r="AB167" s="16"/>
      <c r="AC167" s="13"/>
      <c r="AG167" s="16"/>
      <c r="AH167" s="16"/>
      <c r="AI167" s="16"/>
      <c r="AJ167" s="14"/>
      <c r="AK167" s="14"/>
    </row>
    <row r="168" spans="1:37" s="11" customFormat="1" ht="12">
      <c r="A168" s="25"/>
      <c r="B168" s="108"/>
      <c r="C168" s="108"/>
      <c r="D168" s="108"/>
      <c r="M168" s="103"/>
      <c r="R168" s="13"/>
      <c r="S168" s="13"/>
      <c r="T168" s="13"/>
      <c r="U168" s="13"/>
      <c r="Z168" s="14"/>
      <c r="AA168" s="14"/>
      <c r="AB168" s="16"/>
      <c r="AC168" s="13"/>
      <c r="AG168" s="16"/>
      <c r="AH168" s="16"/>
      <c r="AI168" s="16"/>
      <c r="AJ168" s="14"/>
      <c r="AK168" s="14"/>
    </row>
    <row r="169" spans="1:37" s="11" customFormat="1" ht="12">
      <c r="A169" s="25"/>
      <c r="B169" s="108"/>
      <c r="C169" s="108"/>
      <c r="D169" s="108"/>
      <c r="M169" s="103"/>
      <c r="R169" s="13"/>
      <c r="S169" s="13"/>
      <c r="T169" s="13"/>
      <c r="U169" s="13"/>
      <c r="Z169" s="14"/>
      <c r="AA169" s="14"/>
      <c r="AB169" s="16"/>
      <c r="AC169" s="13"/>
      <c r="AG169" s="16"/>
      <c r="AH169" s="16"/>
      <c r="AI169" s="16"/>
      <c r="AJ169" s="14"/>
      <c r="AK169" s="14"/>
    </row>
    <row r="170" spans="1:37" s="11" customFormat="1" ht="12">
      <c r="A170" s="25"/>
      <c r="B170" s="108"/>
      <c r="C170" s="108"/>
      <c r="D170" s="108"/>
      <c r="M170" s="103"/>
      <c r="R170" s="13"/>
      <c r="S170" s="13"/>
      <c r="T170" s="13"/>
      <c r="U170" s="13"/>
      <c r="Z170" s="14"/>
      <c r="AA170" s="14"/>
      <c r="AB170" s="16"/>
      <c r="AC170" s="13"/>
      <c r="AG170" s="16"/>
      <c r="AH170" s="16"/>
      <c r="AI170" s="16"/>
      <c r="AJ170" s="14"/>
      <c r="AK170" s="14"/>
    </row>
    <row r="171" spans="1:37" s="11" customFormat="1" ht="12">
      <c r="A171" s="25"/>
      <c r="B171" s="108"/>
      <c r="C171" s="108"/>
      <c r="D171" s="108"/>
      <c r="M171" s="103"/>
      <c r="R171" s="13"/>
      <c r="S171" s="13"/>
      <c r="T171" s="13"/>
      <c r="U171" s="13"/>
      <c r="Z171" s="14"/>
      <c r="AA171" s="14"/>
      <c r="AB171" s="16"/>
      <c r="AC171" s="13"/>
      <c r="AG171" s="16"/>
      <c r="AH171" s="16"/>
      <c r="AI171" s="16"/>
      <c r="AJ171" s="14"/>
      <c r="AK171" s="14"/>
    </row>
    <row r="172" spans="1:37" s="11" customFormat="1" ht="12">
      <c r="A172" s="25"/>
      <c r="B172" s="108"/>
      <c r="C172" s="108"/>
      <c r="D172" s="108"/>
      <c r="M172" s="103"/>
      <c r="R172" s="13"/>
      <c r="S172" s="13"/>
      <c r="T172" s="13"/>
      <c r="U172" s="13"/>
      <c r="Z172" s="14"/>
      <c r="AA172" s="14"/>
      <c r="AB172" s="16"/>
      <c r="AC172" s="13"/>
      <c r="AG172" s="16"/>
      <c r="AH172" s="16"/>
      <c r="AI172" s="16"/>
      <c r="AJ172" s="14"/>
      <c r="AK172" s="14"/>
    </row>
    <row r="173" spans="1:37" s="11" customFormat="1" ht="12">
      <c r="A173" s="25"/>
      <c r="B173" s="108"/>
      <c r="C173" s="108"/>
      <c r="D173" s="108"/>
      <c r="M173" s="103"/>
      <c r="R173" s="13"/>
      <c r="S173" s="13"/>
      <c r="T173" s="13"/>
      <c r="U173" s="13"/>
      <c r="Z173" s="14"/>
      <c r="AA173" s="14"/>
      <c r="AB173" s="16"/>
      <c r="AC173" s="13"/>
      <c r="AG173" s="16"/>
      <c r="AH173" s="16"/>
      <c r="AI173" s="16"/>
      <c r="AJ173" s="14"/>
      <c r="AK173" s="14"/>
    </row>
    <row r="174" spans="1:37" s="11" customFormat="1" ht="12">
      <c r="A174" s="25"/>
      <c r="B174" s="108"/>
      <c r="C174" s="108"/>
      <c r="D174" s="108"/>
      <c r="M174" s="103"/>
      <c r="R174" s="13"/>
      <c r="S174" s="13"/>
      <c r="T174" s="13"/>
      <c r="U174" s="13"/>
      <c r="Z174" s="14"/>
      <c r="AA174" s="14"/>
      <c r="AB174" s="16"/>
      <c r="AC174" s="13"/>
      <c r="AG174" s="16"/>
      <c r="AH174" s="16"/>
      <c r="AI174" s="16"/>
      <c r="AJ174" s="14"/>
      <c r="AK174" s="14"/>
    </row>
    <row r="175" spans="1:37" s="11" customFormat="1" ht="12">
      <c r="A175" s="25"/>
      <c r="B175" s="108"/>
      <c r="C175" s="108"/>
      <c r="D175" s="108"/>
      <c r="M175" s="103"/>
      <c r="R175" s="13"/>
      <c r="S175" s="13"/>
      <c r="T175" s="13"/>
      <c r="U175" s="13"/>
      <c r="Z175" s="14"/>
      <c r="AA175" s="14"/>
      <c r="AB175" s="16"/>
      <c r="AC175" s="13"/>
      <c r="AG175" s="16"/>
      <c r="AH175" s="16"/>
      <c r="AI175" s="16"/>
      <c r="AJ175" s="14"/>
      <c r="AK175" s="14"/>
    </row>
    <row r="176" spans="1:37" s="11" customFormat="1" ht="12">
      <c r="A176" s="25"/>
      <c r="B176" s="108"/>
      <c r="C176" s="108"/>
      <c r="D176" s="108"/>
      <c r="M176" s="103"/>
      <c r="R176" s="13"/>
      <c r="S176" s="13"/>
      <c r="T176" s="13"/>
      <c r="U176" s="13"/>
      <c r="Z176" s="14"/>
      <c r="AA176" s="14"/>
      <c r="AB176" s="16"/>
      <c r="AC176" s="13"/>
      <c r="AG176" s="16"/>
      <c r="AH176" s="16"/>
      <c r="AI176" s="16"/>
      <c r="AJ176" s="14"/>
      <c r="AK176" s="14"/>
    </row>
    <row r="177" spans="1:37" s="11" customFormat="1" ht="12">
      <c r="A177" s="25"/>
      <c r="B177" s="108"/>
      <c r="C177" s="108"/>
      <c r="D177" s="108"/>
      <c r="M177" s="103"/>
      <c r="R177" s="13"/>
      <c r="S177" s="13"/>
      <c r="T177" s="13"/>
      <c r="U177" s="13"/>
      <c r="Z177" s="14"/>
      <c r="AA177" s="14"/>
      <c r="AB177" s="16"/>
      <c r="AC177" s="13"/>
      <c r="AG177" s="16"/>
      <c r="AH177" s="16"/>
      <c r="AI177" s="16"/>
      <c r="AJ177" s="14"/>
      <c r="AK177" s="14"/>
    </row>
    <row r="178" spans="1:37" s="11" customFormat="1" ht="12">
      <c r="A178" s="25"/>
      <c r="B178" s="108"/>
      <c r="C178" s="108"/>
      <c r="D178" s="108"/>
      <c r="M178" s="103"/>
      <c r="R178" s="13"/>
      <c r="S178" s="13"/>
      <c r="T178" s="13"/>
      <c r="U178" s="13"/>
      <c r="Z178" s="14"/>
      <c r="AA178" s="14"/>
      <c r="AB178" s="16"/>
      <c r="AC178" s="13"/>
      <c r="AG178" s="16"/>
      <c r="AH178" s="16"/>
      <c r="AI178" s="16"/>
      <c r="AJ178" s="14"/>
      <c r="AK178" s="14"/>
    </row>
    <row r="179" spans="1:37" s="11" customFormat="1" ht="12">
      <c r="A179" s="25"/>
      <c r="B179" s="108"/>
      <c r="C179" s="108"/>
      <c r="D179" s="108"/>
      <c r="M179" s="103"/>
      <c r="R179" s="13"/>
      <c r="S179" s="13"/>
      <c r="T179" s="13"/>
      <c r="U179" s="13"/>
      <c r="Z179" s="14"/>
      <c r="AA179" s="14"/>
      <c r="AB179" s="16"/>
      <c r="AC179" s="13"/>
      <c r="AG179" s="16"/>
      <c r="AH179" s="16"/>
      <c r="AI179" s="16"/>
      <c r="AJ179" s="14"/>
      <c r="AK179" s="14"/>
    </row>
    <row r="180" spans="1:37" s="11" customFormat="1" ht="12">
      <c r="A180" s="25"/>
      <c r="B180" s="108"/>
      <c r="C180" s="108"/>
      <c r="D180" s="108"/>
      <c r="M180" s="103"/>
      <c r="R180" s="13"/>
      <c r="S180" s="13"/>
      <c r="T180" s="13"/>
      <c r="U180" s="13"/>
      <c r="Z180" s="14"/>
      <c r="AA180" s="14"/>
      <c r="AB180" s="16"/>
      <c r="AC180" s="13"/>
      <c r="AG180" s="16"/>
      <c r="AH180" s="16"/>
      <c r="AI180" s="16"/>
      <c r="AJ180" s="14"/>
      <c r="AK180" s="14"/>
    </row>
    <row r="181" spans="1:37" s="11" customFormat="1" ht="12">
      <c r="A181" s="25"/>
      <c r="B181" s="108"/>
      <c r="C181" s="108"/>
      <c r="D181" s="108"/>
      <c r="M181" s="103"/>
      <c r="R181" s="13"/>
      <c r="S181" s="13"/>
      <c r="T181" s="13"/>
      <c r="U181" s="13"/>
      <c r="Z181" s="14"/>
      <c r="AA181" s="14"/>
      <c r="AB181" s="16"/>
      <c r="AC181" s="13"/>
      <c r="AG181" s="16"/>
      <c r="AH181" s="16"/>
      <c r="AI181" s="16"/>
      <c r="AJ181" s="14"/>
      <c r="AK181" s="14"/>
    </row>
    <row r="182" spans="1:37" s="11" customFormat="1" ht="12">
      <c r="A182" s="25"/>
      <c r="B182" s="108"/>
      <c r="C182" s="108"/>
      <c r="D182" s="108"/>
      <c r="M182" s="103"/>
      <c r="R182" s="13"/>
      <c r="S182" s="13"/>
      <c r="T182" s="13"/>
      <c r="U182" s="13"/>
      <c r="Z182" s="14"/>
      <c r="AA182" s="14"/>
      <c r="AB182" s="16"/>
      <c r="AC182" s="13"/>
      <c r="AG182" s="16"/>
      <c r="AH182" s="16"/>
      <c r="AI182" s="16"/>
      <c r="AJ182" s="14"/>
      <c r="AK182" s="14"/>
    </row>
    <row r="183" spans="1:37" s="11" customFormat="1" ht="12">
      <c r="A183" s="25"/>
      <c r="B183" s="108"/>
      <c r="C183" s="108"/>
      <c r="D183" s="108"/>
      <c r="M183" s="103"/>
      <c r="R183" s="13"/>
      <c r="S183" s="13"/>
      <c r="T183" s="13"/>
      <c r="U183" s="13"/>
      <c r="Z183" s="14"/>
      <c r="AA183" s="14"/>
      <c r="AB183" s="16"/>
      <c r="AC183" s="13"/>
      <c r="AG183" s="16"/>
      <c r="AH183" s="16"/>
      <c r="AI183" s="16"/>
      <c r="AJ183" s="14"/>
      <c r="AK183" s="14"/>
    </row>
    <row r="184" spans="1:37" s="11" customFormat="1" ht="12">
      <c r="A184" s="25"/>
      <c r="B184" s="108"/>
      <c r="C184" s="108"/>
      <c r="D184" s="108"/>
      <c r="M184" s="103"/>
      <c r="R184" s="13"/>
      <c r="S184" s="13"/>
      <c r="T184" s="13"/>
      <c r="U184" s="13"/>
      <c r="Z184" s="14"/>
      <c r="AA184" s="14"/>
      <c r="AB184" s="16"/>
      <c r="AC184" s="13"/>
      <c r="AG184" s="16"/>
      <c r="AH184" s="16"/>
      <c r="AI184" s="16"/>
      <c r="AJ184" s="14"/>
      <c r="AK184" s="14"/>
    </row>
    <row r="185" spans="1:37" s="11" customFormat="1" ht="12">
      <c r="A185" s="25"/>
      <c r="B185" s="108"/>
      <c r="C185" s="108"/>
      <c r="D185" s="108"/>
      <c r="M185" s="103"/>
      <c r="R185" s="13"/>
      <c r="S185" s="13"/>
      <c r="T185" s="13"/>
      <c r="U185" s="13"/>
      <c r="Z185" s="14"/>
      <c r="AA185" s="14"/>
      <c r="AB185" s="16"/>
      <c r="AC185" s="13"/>
      <c r="AG185" s="16"/>
      <c r="AH185" s="16"/>
      <c r="AI185" s="16"/>
      <c r="AJ185" s="14"/>
      <c r="AK185" s="14"/>
    </row>
    <row r="186" spans="1:37" s="11" customFormat="1" ht="12">
      <c r="A186" s="25"/>
      <c r="B186" s="108"/>
      <c r="C186" s="108"/>
      <c r="D186" s="108"/>
      <c r="M186" s="103"/>
      <c r="R186" s="13"/>
      <c r="S186" s="13"/>
      <c r="T186" s="13"/>
      <c r="U186" s="13"/>
      <c r="Z186" s="14"/>
      <c r="AA186" s="14"/>
      <c r="AB186" s="16"/>
      <c r="AC186" s="13"/>
      <c r="AG186" s="16"/>
      <c r="AH186" s="16"/>
      <c r="AI186" s="16"/>
      <c r="AJ186" s="14"/>
      <c r="AK186" s="14"/>
    </row>
    <row r="187" spans="1:37" s="11" customFormat="1" ht="12">
      <c r="A187" s="25"/>
      <c r="B187" s="108"/>
      <c r="C187" s="108"/>
      <c r="D187" s="108"/>
      <c r="M187" s="103"/>
      <c r="R187" s="13"/>
      <c r="S187" s="13"/>
      <c r="T187" s="13"/>
      <c r="U187" s="13"/>
      <c r="Z187" s="14"/>
      <c r="AA187" s="14"/>
      <c r="AB187" s="16"/>
      <c r="AC187" s="13"/>
      <c r="AG187" s="16"/>
      <c r="AH187" s="16"/>
      <c r="AI187" s="16"/>
      <c r="AJ187" s="14"/>
      <c r="AK187" s="14"/>
    </row>
    <row r="188" spans="1:37" s="11" customFormat="1" ht="12">
      <c r="A188" s="25"/>
      <c r="B188" s="108"/>
      <c r="C188" s="108"/>
      <c r="D188" s="108"/>
      <c r="M188" s="103"/>
      <c r="R188" s="13"/>
      <c r="S188" s="13"/>
      <c r="T188" s="13"/>
      <c r="U188" s="13"/>
      <c r="Z188" s="14"/>
      <c r="AA188" s="14"/>
      <c r="AB188" s="16"/>
      <c r="AC188" s="13"/>
      <c r="AG188" s="16"/>
      <c r="AH188" s="16"/>
      <c r="AI188" s="16"/>
      <c r="AJ188" s="14"/>
      <c r="AK188" s="14"/>
    </row>
    <row r="189" spans="1:37" s="11" customFormat="1" ht="12">
      <c r="A189" s="25"/>
      <c r="B189" s="108"/>
      <c r="C189" s="108"/>
      <c r="D189" s="108"/>
      <c r="M189" s="103"/>
      <c r="R189" s="13"/>
      <c r="S189" s="13"/>
      <c r="T189" s="13"/>
      <c r="U189" s="13"/>
      <c r="Z189" s="14"/>
      <c r="AA189" s="14"/>
      <c r="AB189" s="16"/>
      <c r="AC189" s="13"/>
      <c r="AG189" s="16"/>
      <c r="AH189" s="16"/>
      <c r="AI189" s="16"/>
      <c r="AJ189" s="14"/>
      <c r="AK189" s="14"/>
    </row>
    <row r="190" spans="1:37" s="11" customFormat="1" ht="12">
      <c r="A190" s="25"/>
      <c r="B190" s="108"/>
      <c r="C190" s="108"/>
      <c r="D190" s="108"/>
      <c r="M190" s="103"/>
      <c r="R190" s="13"/>
      <c r="S190" s="13"/>
      <c r="T190" s="13"/>
      <c r="U190" s="13"/>
      <c r="Z190" s="14"/>
      <c r="AA190" s="14"/>
      <c r="AB190" s="16"/>
      <c r="AC190" s="13"/>
      <c r="AG190" s="16"/>
      <c r="AH190" s="16"/>
      <c r="AI190" s="16"/>
      <c r="AJ190" s="14"/>
      <c r="AK190" s="14"/>
    </row>
    <row r="191" spans="1:37" s="11" customFormat="1" ht="12">
      <c r="A191" s="25"/>
      <c r="B191" s="108"/>
      <c r="C191" s="108"/>
      <c r="D191" s="108"/>
      <c r="M191" s="103"/>
      <c r="R191" s="13"/>
      <c r="S191" s="13"/>
      <c r="T191" s="13"/>
      <c r="U191" s="13"/>
      <c r="Z191" s="14"/>
      <c r="AA191" s="14"/>
      <c r="AB191" s="16"/>
      <c r="AC191" s="13"/>
      <c r="AG191" s="16"/>
      <c r="AH191" s="16"/>
      <c r="AI191" s="16"/>
      <c r="AJ191" s="14"/>
      <c r="AK191" s="14"/>
    </row>
    <row r="192" spans="1:37" s="11" customFormat="1" ht="12">
      <c r="A192" s="25"/>
      <c r="B192" s="108"/>
      <c r="C192" s="108"/>
      <c r="D192" s="108"/>
      <c r="M192" s="103"/>
      <c r="R192" s="13"/>
      <c r="S192" s="13"/>
      <c r="T192" s="13"/>
      <c r="U192" s="13"/>
      <c r="Z192" s="14"/>
      <c r="AA192" s="14"/>
      <c r="AB192" s="16"/>
      <c r="AC192" s="13"/>
      <c r="AG192" s="16"/>
      <c r="AH192" s="16"/>
      <c r="AI192" s="16"/>
      <c r="AJ192" s="14"/>
      <c r="AK192" s="14"/>
    </row>
    <row r="193" spans="1:37" s="11" customFormat="1" ht="12">
      <c r="A193" s="25"/>
      <c r="B193" s="108"/>
      <c r="C193" s="108"/>
      <c r="D193" s="108"/>
      <c r="M193" s="103"/>
      <c r="R193" s="13"/>
      <c r="S193" s="13"/>
      <c r="T193" s="13"/>
      <c r="U193" s="13"/>
      <c r="Z193" s="14"/>
      <c r="AA193" s="14"/>
      <c r="AB193" s="16"/>
      <c r="AC193" s="13"/>
      <c r="AG193" s="16"/>
      <c r="AH193" s="16"/>
      <c r="AI193" s="16"/>
      <c r="AJ193" s="14"/>
      <c r="AK193" s="14"/>
    </row>
    <row r="194" spans="1:37" s="11" customFormat="1" ht="12">
      <c r="A194" s="25"/>
      <c r="B194" s="108"/>
      <c r="C194" s="108"/>
      <c r="D194" s="108"/>
      <c r="M194" s="103"/>
      <c r="R194" s="13"/>
      <c r="S194" s="13"/>
      <c r="T194" s="13"/>
      <c r="U194" s="13"/>
      <c r="Z194" s="14"/>
      <c r="AA194" s="14"/>
      <c r="AB194" s="16"/>
      <c r="AC194" s="13"/>
      <c r="AG194" s="16"/>
      <c r="AH194" s="16"/>
      <c r="AI194" s="16"/>
      <c r="AJ194" s="14"/>
      <c r="AK194" s="14"/>
    </row>
    <row r="195" spans="1:37" s="11" customFormat="1" ht="12">
      <c r="A195" s="25"/>
      <c r="B195" s="108"/>
      <c r="C195" s="108"/>
      <c r="D195" s="108"/>
      <c r="M195" s="103"/>
      <c r="R195" s="13"/>
      <c r="S195" s="13"/>
      <c r="T195" s="13"/>
      <c r="U195" s="13"/>
      <c r="Z195" s="14"/>
      <c r="AA195" s="14"/>
      <c r="AB195" s="16"/>
      <c r="AC195" s="13"/>
      <c r="AG195" s="16"/>
      <c r="AH195" s="16"/>
      <c r="AI195" s="16"/>
      <c r="AJ195" s="14"/>
      <c r="AK195" s="14"/>
    </row>
    <row r="196" spans="1:37" s="11" customFormat="1" ht="12">
      <c r="A196" s="25"/>
      <c r="B196" s="108"/>
      <c r="C196" s="108"/>
      <c r="D196" s="108"/>
      <c r="M196" s="103"/>
      <c r="R196" s="13"/>
      <c r="S196" s="13"/>
      <c r="T196" s="13"/>
      <c r="U196" s="13"/>
      <c r="Z196" s="14"/>
      <c r="AA196" s="14"/>
      <c r="AB196" s="16"/>
      <c r="AC196" s="13"/>
      <c r="AG196" s="16"/>
      <c r="AH196" s="16"/>
      <c r="AI196" s="16"/>
      <c r="AJ196" s="14"/>
      <c r="AK196" s="14"/>
    </row>
    <row r="197" spans="1:37" s="11" customFormat="1" ht="12">
      <c r="A197" s="25"/>
      <c r="B197" s="108"/>
      <c r="C197" s="108"/>
      <c r="D197" s="108"/>
      <c r="M197" s="103"/>
      <c r="R197" s="13"/>
      <c r="S197" s="13"/>
      <c r="T197" s="13"/>
      <c r="U197" s="13"/>
      <c r="Z197" s="14"/>
      <c r="AA197" s="14"/>
      <c r="AB197" s="16"/>
      <c r="AC197" s="13"/>
      <c r="AG197" s="16"/>
      <c r="AH197" s="16"/>
      <c r="AI197" s="16"/>
      <c r="AJ197" s="14"/>
      <c r="AK197" s="14"/>
    </row>
    <row r="198" spans="1:37" s="11" customFormat="1" ht="12">
      <c r="A198" s="25"/>
      <c r="B198" s="108"/>
      <c r="C198" s="108"/>
      <c r="D198" s="108"/>
      <c r="M198" s="103"/>
      <c r="R198" s="13"/>
      <c r="S198" s="13"/>
      <c r="T198" s="13"/>
      <c r="U198" s="13"/>
      <c r="Z198" s="14"/>
      <c r="AA198" s="14"/>
      <c r="AB198" s="16"/>
      <c r="AC198" s="13"/>
      <c r="AG198" s="16"/>
      <c r="AH198" s="16"/>
      <c r="AI198" s="16"/>
      <c r="AJ198" s="14"/>
      <c r="AK198" s="14"/>
    </row>
    <row r="199" spans="1:37" s="11" customFormat="1" ht="12">
      <c r="A199" s="25"/>
      <c r="B199" s="108"/>
      <c r="C199" s="108"/>
      <c r="D199" s="108"/>
      <c r="M199" s="103"/>
      <c r="R199" s="13"/>
      <c r="S199" s="13"/>
      <c r="T199" s="13"/>
      <c r="U199" s="13"/>
      <c r="Z199" s="14"/>
      <c r="AA199" s="14"/>
      <c r="AB199" s="16"/>
      <c r="AC199" s="13"/>
      <c r="AG199" s="16"/>
      <c r="AH199" s="16"/>
      <c r="AI199" s="16"/>
      <c r="AJ199" s="14"/>
      <c r="AK199" s="14"/>
    </row>
    <row r="200" spans="1:37" s="11" customFormat="1" ht="12">
      <c r="A200" s="25"/>
      <c r="B200" s="108"/>
      <c r="C200" s="108"/>
      <c r="D200" s="108"/>
      <c r="M200" s="103"/>
      <c r="R200" s="13"/>
      <c r="S200" s="13"/>
      <c r="T200" s="13"/>
      <c r="U200" s="13"/>
      <c r="Z200" s="14"/>
      <c r="AA200" s="14"/>
      <c r="AB200" s="16"/>
      <c r="AC200" s="13"/>
      <c r="AG200" s="16"/>
      <c r="AH200" s="16"/>
      <c r="AI200" s="16"/>
      <c r="AJ200" s="14"/>
      <c r="AK200" s="14"/>
    </row>
    <row r="201" spans="1:37" s="11" customFormat="1" ht="12">
      <c r="A201" s="25"/>
      <c r="B201" s="108"/>
      <c r="C201" s="108"/>
      <c r="D201" s="108"/>
      <c r="M201" s="103"/>
      <c r="R201" s="13"/>
      <c r="S201" s="13"/>
      <c r="T201" s="13"/>
      <c r="U201" s="13"/>
      <c r="Z201" s="14"/>
      <c r="AA201" s="14"/>
      <c r="AB201" s="16"/>
      <c r="AC201" s="13"/>
      <c r="AG201" s="16"/>
      <c r="AH201" s="16"/>
      <c r="AI201" s="16"/>
      <c r="AJ201" s="14"/>
      <c r="AK201" s="14"/>
    </row>
    <row r="202" spans="1:37" s="11" customFormat="1" ht="12">
      <c r="A202" s="25"/>
      <c r="B202" s="108"/>
      <c r="C202" s="108"/>
      <c r="D202" s="108"/>
      <c r="M202" s="103"/>
      <c r="R202" s="13"/>
      <c r="S202" s="13"/>
      <c r="T202" s="13"/>
      <c r="U202" s="13"/>
      <c r="Z202" s="14"/>
      <c r="AA202" s="14"/>
      <c r="AB202" s="16"/>
      <c r="AC202" s="13"/>
      <c r="AG202" s="16"/>
      <c r="AH202" s="16"/>
      <c r="AI202" s="16"/>
      <c r="AJ202" s="14"/>
      <c r="AK202" s="14"/>
    </row>
    <row r="203" spans="1:37" s="11" customFormat="1" ht="12">
      <c r="A203" s="25"/>
      <c r="B203" s="108"/>
      <c r="C203" s="108"/>
      <c r="D203" s="108"/>
      <c r="M203" s="103"/>
      <c r="R203" s="13"/>
      <c r="S203" s="13"/>
      <c r="T203" s="13"/>
      <c r="U203" s="13"/>
      <c r="Z203" s="14"/>
      <c r="AA203" s="14"/>
      <c r="AB203" s="16"/>
      <c r="AC203" s="13"/>
      <c r="AG203" s="16"/>
      <c r="AH203" s="16"/>
      <c r="AI203" s="16"/>
      <c r="AJ203" s="14"/>
      <c r="AK203" s="14"/>
    </row>
    <row r="204" spans="1:37" s="11" customFormat="1" ht="12">
      <c r="A204" s="25"/>
      <c r="B204" s="108"/>
      <c r="C204" s="108"/>
      <c r="D204" s="108"/>
      <c r="M204" s="103"/>
      <c r="R204" s="13"/>
      <c r="S204" s="13"/>
      <c r="T204" s="13"/>
      <c r="U204" s="13"/>
      <c r="Z204" s="14"/>
      <c r="AA204" s="14"/>
      <c r="AB204" s="16"/>
      <c r="AC204" s="13"/>
      <c r="AG204" s="16"/>
      <c r="AH204" s="16"/>
      <c r="AI204" s="16"/>
      <c r="AJ204" s="14"/>
      <c r="AK204" s="14"/>
    </row>
    <row r="205" spans="1:37" s="11" customFormat="1" ht="12">
      <c r="A205" s="25"/>
      <c r="B205" s="108"/>
      <c r="C205" s="108"/>
      <c r="D205" s="108"/>
      <c r="M205" s="103"/>
      <c r="R205" s="13"/>
      <c r="S205" s="13"/>
      <c r="T205" s="13"/>
      <c r="U205" s="13"/>
      <c r="Z205" s="14"/>
      <c r="AA205" s="14"/>
      <c r="AB205" s="16"/>
      <c r="AC205" s="13"/>
      <c r="AG205" s="16"/>
      <c r="AH205" s="16"/>
      <c r="AI205" s="16"/>
      <c r="AJ205" s="14"/>
      <c r="AK205" s="14"/>
    </row>
    <row r="206" spans="1:37" s="11" customFormat="1" ht="12">
      <c r="A206" s="25"/>
      <c r="B206" s="108"/>
      <c r="C206" s="108"/>
      <c r="D206" s="108"/>
      <c r="M206" s="103"/>
      <c r="R206" s="13"/>
      <c r="S206" s="13"/>
      <c r="T206" s="13"/>
      <c r="U206" s="13"/>
      <c r="Z206" s="14"/>
      <c r="AA206" s="14"/>
      <c r="AB206" s="16"/>
      <c r="AC206" s="13"/>
      <c r="AG206" s="16"/>
      <c r="AH206" s="16"/>
      <c r="AI206" s="16"/>
      <c r="AJ206" s="14"/>
      <c r="AK206" s="14"/>
    </row>
    <row r="207" spans="1:37" s="11" customFormat="1" ht="12">
      <c r="A207" s="25"/>
      <c r="B207" s="108"/>
      <c r="C207" s="108"/>
      <c r="D207" s="108"/>
      <c r="M207" s="103"/>
      <c r="R207" s="13"/>
      <c r="S207" s="13"/>
      <c r="T207" s="13"/>
      <c r="U207" s="13"/>
      <c r="Z207" s="14"/>
      <c r="AA207" s="14"/>
      <c r="AB207" s="16"/>
      <c r="AC207" s="13"/>
      <c r="AG207" s="16"/>
      <c r="AH207" s="16"/>
      <c r="AI207" s="16"/>
      <c r="AJ207" s="14"/>
      <c r="AK207" s="14"/>
    </row>
    <row r="208" spans="1:37" s="11" customFormat="1" ht="12">
      <c r="A208" s="25"/>
      <c r="B208" s="108"/>
      <c r="C208" s="108"/>
      <c r="D208" s="108"/>
      <c r="M208" s="103"/>
      <c r="R208" s="13"/>
      <c r="S208" s="13"/>
      <c r="T208" s="13"/>
      <c r="U208" s="13"/>
      <c r="Z208" s="14"/>
      <c r="AA208" s="14"/>
      <c r="AB208" s="16"/>
      <c r="AC208" s="13"/>
      <c r="AG208" s="16"/>
      <c r="AH208" s="16"/>
      <c r="AI208" s="16"/>
      <c r="AJ208" s="14"/>
      <c r="AK208" s="14"/>
    </row>
    <row r="209" spans="1:37" s="11" customFormat="1" ht="12">
      <c r="A209" s="25"/>
      <c r="B209" s="108"/>
      <c r="C209" s="108"/>
      <c r="D209" s="108"/>
      <c r="M209" s="103"/>
      <c r="R209" s="13"/>
      <c r="S209" s="13"/>
      <c r="T209" s="13"/>
      <c r="U209" s="13"/>
      <c r="Z209" s="14"/>
      <c r="AA209" s="14"/>
      <c r="AB209" s="16"/>
      <c r="AC209" s="13"/>
      <c r="AG209" s="16"/>
      <c r="AH209" s="16"/>
      <c r="AI209" s="16"/>
      <c r="AJ209" s="14"/>
      <c r="AK209" s="14"/>
    </row>
    <row r="210" spans="1:37" s="11" customFormat="1" ht="12">
      <c r="A210" s="26"/>
      <c r="B210" s="109"/>
      <c r="C210" s="109"/>
      <c r="D210" s="109"/>
      <c r="M210" s="103"/>
      <c r="R210" s="13"/>
      <c r="S210" s="13"/>
      <c r="T210" s="13"/>
      <c r="U210" s="13"/>
      <c r="Z210" s="14"/>
      <c r="AA210" s="14"/>
      <c r="AB210" s="16"/>
      <c r="AC210" s="13"/>
      <c r="AG210" s="16"/>
      <c r="AH210" s="16"/>
      <c r="AI210" s="16"/>
      <c r="AJ210" s="14"/>
      <c r="AK210" s="14"/>
    </row>
    <row r="211" spans="1:37" s="11" customFormat="1" ht="12">
      <c r="A211" s="26"/>
      <c r="B211" s="109"/>
      <c r="C211" s="109"/>
      <c r="D211" s="109"/>
      <c r="M211" s="103"/>
      <c r="R211" s="13"/>
      <c r="S211" s="13"/>
      <c r="T211" s="13"/>
      <c r="U211" s="13"/>
      <c r="Z211" s="14"/>
      <c r="AA211" s="14"/>
      <c r="AB211" s="16"/>
      <c r="AC211" s="13"/>
      <c r="AG211" s="16"/>
      <c r="AH211" s="16"/>
      <c r="AI211" s="16"/>
      <c r="AJ211" s="14"/>
      <c r="AK211" s="14"/>
    </row>
    <row r="212" spans="1:37" s="11" customFormat="1" ht="12">
      <c r="A212" s="26"/>
      <c r="B212" s="109"/>
      <c r="C212" s="109"/>
      <c r="D212" s="109"/>
      <c r="M212" s="103"/>
      <c r="R212" s="13"/>
      <c r="S212" s="13"/>
      <c r="T212" s="13"/>
      <c r="U212" s="13"/>
      <c r="Z212" s="14"/>
      <c r="AA212" s="14"/>
      <c r="AB212" s="16"/>
      <c r="AC212" s="13"/>
      <c r="AG212" s="16"/>
      <c r="AH212" s="16"/>
      <c r="AI212" s="16"/>
      <c r="AJ212" s="14"/>
      <c r="AK212" s="14"/>
    </row>
    <row r="213" spans="1:37" s="11" customFormat="1" ht="12">
      <c r="A213" s="26"/>
      <c r="B213" s="109"/>
      <c r="C213" s="109"/>
      <c r="D213" s="109"/>
      <c r="M213" s="103"/>
      <c r="R213" s="13"/>
      <c r="S213" s="13"/>
      <c r="T213" s="13"/>
      <c r="U213" s="13"/>
      <c r="Z213" s="14"/>
      <c r="AA213" s="14"/>
      <c r="AB213" s="16"/>
      <c r="AC213" s="13"/>
      <c r="AG213" s="16"/>
      <c r="AH213" s="16"/>
      <c r="AI213" s="16"/>
      <c r="AJ213" s="14"/>
      <c r="AK213" s="14"/>
    </row>
    <row r="214" spans="1:37" s="11" customFormat="1" ht="12">
      <c r="A214" s="26"/>
      <c r="B214" s="109"/>
      <c r="C214" s="109"/>
      <c r="D214" s="109"/>
      <c r="M214" s="103"/>
      <c r="R214" s="13"/>
      <c r="S214" s="13"/>
      <c r="T214" s="13"/>
      <c r="U214" s="13"/>
      <c r="Z214" s="14"/>
      <c r="AA214" s="14"/>
      <c r="AB214" s="16"/>
      <c r="AC214" s="13"/>
      <c r="AG214" s="16"/>
      <c r="AH214" s="16"/>
      <c r="AI214" s="16"/>
      <c r="AJ214" s="14"/>
      <c r="AK214" s="14"/>
    </row>
    <row r="215" spans="1:37" s="11" customFormat="1" ht="12">
      <c r="A215" s="26"/>
      <c r="B215" s="109"/>
      <c r="C215" s="109"/>
      <c r="D215" s="109"/>
      <c r="M215" s="103"/>
      <c r="R215" s="13"/>
      <c r="S215" s="13"/>
      <c r="T215" s="13"/>
      <c r="U215" s="13"/>
      <c r="Z215" s="14"/>
      <c r="AA215" s="14"/>
      <c r="AB215" s="16"/>
      <c r="AC215" s="13"/>
      <c r="AG215" s="16"/>
      <c r="AH215" s="16"/>
      <c r="AI215" s="16"/>
      <c r="AJ215" s="14"/>
      <c r="AK215" s="14"/>
    </row>
    <row r="216" spans="1:37" s="11" customFormat="1" ht="12">
      <c r="A216" s="26"/>
      <c r="B216" s="109"/>
      <c r="C216" s="109"/>
      <c r="D216" s="109"/>
      <c r="M216" s="103"/>
      <c r="R216" s="13"/>
      <c r="S216" s="13"/>
      <c r="T216" s="13"/>
      <c r="U216" s="13"/>
      <c r="Z216" s="14"/>
      <c r="AA216" s="14"/>
      <c r="AB216" s="16"/>
      <c r="AC216" s="13"/>
      <c r="AG216" s="16"/>
      <c r="AH216" s="16"/>
      <c r="AI216" s="16"/>
      <c r="AJ216" s="14"/>
      <c r="AK216" s="14"/>
    </row>
    <row r="217" spans="1:37" s="11" customFormat="1" ht="12">
      <c r="A217" s="26"/>
      <c r="B217" s="109"/>
      <c r="C217" s="109"/>
      <c r="D217" s="109"/>
      <c r="M217" s="103"/>
      <c r="R217" s="13"/>
      <c r="S217" s="13"/>
      <c r="T217" s="13"/>
      <c r="U217" s="13"/>
      <c r="Z217" s="14"/>
      <c r="AA217" s="14"/>
      <c r="AB217" s="16"/>
      <c r="AC217" s="13"/>
      <c r="AG217" s="16"/>
      <c r="AH217" s="16"/>
      <c r="AI217" s="16"/>
      <c r="AJ217" s="14"/>
      <c r="AK217" s="14"/>
    </row>
    <row r="218" spans="1:37" s="11" customFormat="1" ht="12">
      <c r="A218" s="26"/>
      <c r="B218" s="109"/>
      <c r="C218" s="109"/>
      <c r="D218" s="109"/>
      <c r="M218" s="103"/>
      <c r="R218" s="13"/>
      <c r="S218" s="13"/>
      <c r="T218" s="13"/>
      <c r="U218" s="13"/>
      <c r="Z218" s="14"/>
      <c r="AA218" s="14"/>
      <c r="AB218" s="16"/>
      <c r="AC218" s="13"/>
      <c r="AG218" s="16"/>
      <c r="AH218" s="16"/>
      <c r="AI218" s="16"/>
      <c r="AJ218" s="14"/>
      <c r="AK218" s="14"/>
    </row>
  </sheetData>
  <mergeCells count="12">
    <mergeCell ref="A3:A4"/>
    <mergeCell ref="A1:Z1"/>
    <mergeCell ref="W4:W5"/>
    <mergeCell ref="X4:X5"/>
    <mergeCell ref="Z4:Z5"/>
    <mergeCell ref="F3:F4"/>
    <mergeCell ref="I3:I4"/>
    <mergeCell ref="J3:J4"/>
    <mergeCell ref="M3:M4"/>
    <mergeCell ref="B3:B4"/>
    <mergeCell ref="D3:D4"/>
    <mergeCell ref="C3:C4"/>
  </mergeCells>
  <phoneticPr fontId="0" type="noConversion"/>
  <conditionalFormatting sqref="S6">
    <cfRule type="cellIs" dxfId="3" priority="1" operator="between">
      <formula>$E$5</formula>
      <formula>"10,00$F$5"</formula>
    </cfRule>
    <cfRule type="cellIs" dxfId="2" priority="2" operator="lessThan">
      <formula>$E$5</formula>
    </cfRule>
    <cfRule type="cellIs" dxfId="1" priority="3" operator="greaterThan">
      <formula>$F$5</formula>
    </cfRule>
    <cfRule type="containsText" dxfId="0" priority="4" operator="containsText" text="ОШИБКА!">
      <formula>NOT(ISERROR(SEARCH("ОШИБКА!",S6)))</formula>
    </cfRule>
  </conditionalFormatting>
  <pageMargins left="0.75" right="0.75" top="1" bottom="1" header="0.5" footer="0.5"/>
  <pageSetup scale="56" fitToHeight="2" orientation="portrait" r:id="rId1"/>
  <headerFooter alignWithMargins="0">
    <oddHeader>&amp;F</oddHeader>
    <oddFooter>&amp;L&amp;D&amp;T&amp;R&amp;F&amp;P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Инструкция</vt:lpstr>
      <vt:lpstr>Расчет</vt:lpstr>
      <vt:lpstr>.</vt:lpstr>
      <vt:lpstr>'.'!Область_печати</vt:lpstr>
    </vt:vector>
  </TitlesOfParts>
  <Company>Organic-test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ГМO количество</dc:title>
  <dc:creator>Organic-test</dc:creator>
  <cp:lastModifiedBy>Александр Чиркин</cp:lastModifiedBy>
  <cp:lastPrinted>2003-12-30T10:02:10Z</cp:lastPrinted>
  <dcterms:created xsi:type="dcterms:W3CDTF">2000-09-28T23:50:35Z</dcterms:created>
  <dcterms:modified xsi:type="dcterms:W3CDTF">2022-08-23T12:17:36Z</dcterms:modified>
</cp:coreProperties>
</file>